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eresa.Crume\Desktop\120 lab spreadsheets\"/>
    </mc:Choice>
  </mc:AlternateContent>
  <xr:revisionPtr revIDLastSave="0" documentId="13_ncr:1_{C727DA7A-0F27-4B03-8EE1-B01B9C008C05}" xr6:coauthVersionLast="46" xr6:coauthVersionMax="46" xr10:uidLastSave="{00000000-0000-0000-0000-000000000000}"/>
  <workbookProtection workbookAlgorithmName="SHA-512" workbookHashValue="3qLGg+fpmWLANKzQkH4nurZP5N+dmPhxgMpbTBDAhwWLyGg/fCVP8KQgfxmSKMH9nfH+Nq8swnOU+n6g8Bz4cg==" workbookSaltValue="sW1wjMW86bXka+crEDjptA==" workbookSpinCount="100000" lockStructure="1"/>
  <bookViews>
    <workbookView xWindow="15270" yWindow="450" windowWidth="14805" windowHeight="14685" xr2:uid="{00000000-000D-0000-FFFF-FFFF00000000}"/>
  </bookViews>
  <sheets>
    <sheet name="Experiment 2" sheetId="1" r:id="rId1"/>
    <sheet name="experiment 2 checking sheet" sheetId="2" state="hidden" r:id="rId2"/>
    <sheet name="unknowns" sheetId="3" state="hidden" r:id="rId3"/>
  </sheets>
  <definedNames>
    <definedName name="_xlnm.Print_Area" localSheetId="0">'Experiment 2'!$A$1:$H$30</definedName>
    <definedName name="_xlnm.Print_Titles" localSheetId="2">unknowns!$2:$2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3" l="1"/>
  <c r="I3" i="3"/>
  <c r="H4" i="3"/>
  <c r="I4" i="3"/>
  <c r="H5" i="3"/>
  <c r="I5" i="3"/>
  <c r="H6" i="3"/>
  <c r="I6" i="3"/>
  <c r="H7" i="3"/>
  <c r="I7" i="3"/>
  <c r="H8" i="3"/>
  <c r="I8" i="3"/>
  <c r="H9" i="3"/>
  <c r="I9" i="3"/>
  <c r="H10" i="3"/>
  <c r="I10" i="3"/>
  <c r="H11" i="3"/>
  <c r="I11" i="3"/>
  <c r="H12" i="3"/>
  <c r="I12" i="3"/>
  <c r="H13" i="3"/>
  <c r="I13" i="3"/>
  <c r="H14" i="3"/>
  <c r="I14" i="3"/>
  <c r="H15" i="3"/>
  <c r="I15" i="3"/>
  <c r="H16" i="3"/>
  <c r="I16" i="3"/>
  <c r="H17" i="3"/>
  <c r="I17" i="3"/>
  <c r="H18" i="3"/>
  <c r="I18" i="3"/>
  <c r="H19" i="3"/>
  <c r="I19" i="3"/>
  <c r="H20" i="3"/>
  <c r="I20" i="3"/>
  <c r="H21" i="3"/>
  <c r="I21" i="3"/>
  <c r="H22" i="3"/>
  <c r="I22" i="3"/>
  <c r="H23" i="3"/>
  <c r="I23" i="3"/>
  <c r="H24" i="3"/>
  <c r="I24" i="3"/>
  <c r="H25" i="3" l="1"/>
  <c r="I25" i="3"/>
  <c r="H26" i="3"/>
  <c r="I26" i="3"/>
  <c r="H27" i="3"/>
  <c r="I27" i="3"/>
  <c r="H28" i="3"/>
  <c r="I28" i="3"/>
  <c r="H29" i="3"/>
  <c r="I29" i="3"/>
  <c r="H30" i="3"/>
  <c r="I30" i="3"/>
  <c r="H31" i="3"/>
  <c r="I31" i="3"/>
  <c r="H32" i="3"/>
  <c r="I32" i="3"/>
  <c r="H33" i="3"/>
  <c r="I33" i="3"/>
  <c r="H34" i="3"/>
  <c r="I34" i="3"/>
  <c r="H35" i="3"/>
  <c r="I35" i="3"/>
  <c r="H36" i="3"/>
  <c r="I36" i="3"/>
  <c r="H37" i="3"/>
  <c r="I37" i="3"/>
  <c r="H38" i="3"/>
  <c r="I38" i="3"/>
  <c r="H39" i="3"/>
  <c r="I39" i="3"/>
  <c r="H40" i="3"/>
  <c r="I40" i="3"/>
  <c r="H41" i="3"/>
  <c r="I41" i="3"/>
  <c r="H42" i="3"/>
  <c r="I42" i="3"/>
  <c r="H43" i="3"/>
  <c r="I43" i="3"/>
  <c r="H44" i="3"/>
  <c r="I44" i="3"/>
  <c r="H45" i="3"/>
  <c r="I45" i="3"/>
  <c r="H46" i="3"/>
  <c r="I46" i="3"/>
  <c r="H47" i="3"/>
  <c r="I47" i="3"/>
  <c r="H48" i="3"/>
  <c r="I48" i="3"/>
  <c r="H49" i="3"/>
  <c r="I49" i="3"/>
  <c r="H50" i="3"/>
  <c r="I50" i="3"/>
  <c r="H51" i="3"/>
  <c r="I51" i="3"/>
  <c r="H52" i="3"/>
  <c r="I52" i="3"/>
  <c r="H53" i="3"/>
  <c r="I53" i="3"/>
  <c r="H54" i="3"/>
  <c r="I54" i="3"/>
  <c r="H55" i="3"/>
  <c r="I55" i="3"/>
  <c r="H56" i="3"/>
  <c r="I56" i="3"/>
  <c r="H57" i="3"/>
  <c r="I57" i="3"/>
  <c r="H58" i="3"/>
  <c r="I58" i="3"/>
  <c r="H59" i="3"/>
  <c r="I59" i="3"/>
  <c r="H60" i="3"/>
  <c r="I60" i="3"/>
  <c r="H61" i="3"/>
  <c r="I61" i="3"/>
  <c r="H62" i="3"/>
  <c r="I62" i="3"/>
  <c r="H63" i="3"/>
  <c r="I63" i="3"/>
  <c r="H64" i="3"/>
  <c r="I64" i="3"/>
  <c r="C3" i="2" l="1"/>
  <c r="B4" i="2"/>
  <c r="B69" i="2" s="1"/>
  <c r="B3" i="2"/>
  <c r="E3" i="1"/>
  <c r="C3" i="1"/>
  <c r="B3" i="1"/>
  <c r="F3" i="2" l="1"/>
  <c r="J3" i="2"/>
  <c r="I304" i="3"/>
  <c r="H304" i="3"/>
  <c r="I303" i="3"/>
  <c r="H303" i="3"/>
  <c r="I302" i="3"/>
  <c r="H302" i="3"/>
  <c r="I301" i="3"/>
  <c r="H301" i="3"/>
  <c r="I300" i="3"/>
  <c r="H300" i="3"/>
  <c r="I299" i="3"/>
  <c r="H299" i="3"/>
  <c r="I298" i="3"/>
  <c r="H298" i="3"/>
  <c r="I297" i="3"/>
  <c r="H297" i="3"/>
  <c r="I296" i="3"/>
  <c r="H296" i="3"/>
  <c r="I295" i="3"/>
  <c r="H295" i="3"/>
  <c r="I294" i="3"/>
  <c r="H294" i="3"/>
  <c r="I293" i="3"/>
  <c r="H293" i="3"/>
  <c r="I292" i="3"/>
  <c r="H292" i="3"/>
  <c r="I291" i="3"/>
  <c r="H291" i="3"/>
  <c r="I290" i="3"/>
  <c r="H290" i="3"/>
  <c r="I289" i="3"/>
  <c r="H289" i="3"/>
  <c r="I288" i="3"/>
  <c r="H288" i="3"/>
  <c r="I287" i="3"/>
  <c r="H287" i="3"/>
  <c r="I286" i="3"/>
  <c r="H286" i="3"/>
  <c r="I285" i="3"/>
  <c r="H285" i="3"/>
  <c r="I284" i="3"/>
  <c r="H284" i="3"/>
  <c r="I283" i="3"/>
  <c r="H283" i="3"/>
  <c r="I282" i="3"/>
  <c r="H282" i="3"/>
  <c r="I281" i="3"/>
  <c r="H281" i="3"/>
  <c r="I280" i="3"/>
  <c r="H280" i="3"/>
  <c r="I279" i="3"/>
  <c r="H279" i="3"/>
  <c r="I278" i="3"/>
  <c r="H278" i="3"/>
  <c r="I277" i="3"/>
  <c r="H277" i="3"/>
  <c r="I276" i="3"/>
  <c r="H276" i="3"/>
  <c r="I275" i="3"/>
  <c r="H275" i="3"/>
  <c r="I274" i="3"/>
  <c r="H274" i="3"/>
  <c r="I273" i="3"/>
  <c r="H273" i="3"/>
  <c r="I272" i="3"/>
  <c r="H272" i="3"/>
  <c r="I271" i="3"/>
  <c r="H271" i="3"/>
  <c r="I270" i="3"/>
  <c r="H270" i="3"/>
  <c r="I269" i="3"/>
  <c r="H269" i="3"/>
  <c r="I268" i="3"/>
  <c r="H268" i="3"/>
  <c r="I267" i="3"/>
  <c r="H267" i="3"/>
  <c r="I266" i="3"/>
  <c r="H266" i="3"/>
  <c r="I265" i="3"/>
  <c r="H265" i="3"/>
  <c r="I264" i="3"/>
  <c r="H264" i="3"/>
  <c r="I263" i="3"/>
  <c r="H263" i="3"/>
  <c r="I262" i="3"/>
  <c r="H262" i="3"/>
  <c r="I261" i="3"/>
  <c r="H261" i="3"/>
  <c r="I260" i="3"/>
  <c r="H260" i="3"/>
  <c r="I259" i="3"/>
  <c r="H259" i="3"/>
  <c r="I258" i="3"/>
  <c r="H258" i="3"/>
  <c r="I257" i="3"/>
  <c r="H257" i="3"/>
  <c r="I256" i="3"/>
  <c r="H256" i="3"/>
  <c r="I255" i="3"/>
  <c r="H255" i="3"/>
  <c r="I254" i="3"/>
  <c r="H254" i="3"/>
  <c r="I253" i="3"/>
  <c r="H253" i="3"/>
  <c r="I252" i="3"/>
  <c r="H252" i="3"/>
  <c r="I251" i="3"/>
  <c r="H251" i="3"/>
  <c r="I250" i="3"/>
  <c r="H250" i="3"/>
  <c r="I249" i="3"/>
  <c r="H249" i="3"/>
  <c r="I248" i="3"/>
  <c r="H248" i="3"/>
  <c r="I247" i="3"/>
  <c r="H247" i="3"/>
  <c r="I246" i="3"/>
  <c r="H246" i="3"/>
  <c r="I245" i="3"/>
  <c r="H245" i="3"/>
  <c r="I244" i="3"/>
  <c r="H244" i="3"/>
  <c r="I243" i="3"/>
  <c r="H243" i="3"/>
  <c r="I242" i="3"/>
  <c r="H242" i="3"/>
  <c r="I241" i="3"/>
  <c r="H241" i="3"/>
  <c r="I240" i="3"/>
  <c r="H240" i="3"/>
  <c r="I239" i="3"/>
  <c r="H239" i="3"/>
  <c r="I238" i="3"/>
  <c r="H238" i="3"/>
  <c r="I237" i="3"/>
  <c r="H237" i="3"/>
  <c r="I236" i="3"/>
  <c r="H236" i="3"/>
  <c r="I235" i="3"/>
  <c r="H235" i="3"/>
  <c r="I234" i="3"/>
  <c r="H234" i="3"/>
  <c r="I233" i="3"/>
  <c r="H233" i="3"/>
  <c r="I232" i="3"/>
  <c r="H232" i="3"/>
  <c r="I231" i="3"/>
  <c r="H231" i="3"/>
  <c r="I230" i="3"/>
  <c r="H230" i="3"/>
  <c r="I229" i="3"/>
  <c r="H229" i="3"/>
  <c r="I228" i="3"/>
  <c r="H228" i="3"/>
  <c r="I227" i="3"/>
  <c r="H227" i="3"/>
  <c r="I226" i="3"/>
  <c r="H226" i="3"/>
  <c r="I225" i="3"/>
  <c r="H225" i="3"/>
  <c r="I224" i="3"/>
  <c r="H224" i="3"/>
  <c r="I223" i="3"/>
  <c r="H223" i="3"/>
  <c r="I222" i="3"/>
  <c r="H222" i="3"/>
  <c r="I221" i="3"/>
  <c r="H221" i="3"/>
  <c r="I220" i="3"/>
  <c r="H220" i="3"/>
  <c r="I219" i="3"/>
  <c r="H219" i="3"/>
  <c r="I218" i="3"/>
  <c r="H218" i="3"/>
  <c r="I217" i="3"/>
  <c r="H217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A9" i="1" l="1"/>
  <c r="A8" i="1"/>
  <c r="B62" i="2"/>
  <c r="G23" i="2"/>
  <c r="B8" i="2"/>
  <c r="B12" i="2"/>
  <c r="G8" i="2"/>
  <c r="G16" i="2"/>
  <c r="B23" i="2"/>
  <c r="B31" i="2"/>
  <c r="G31" i="2"/>
  <c r="B53" i="2"/>
  <c r="B46" i="2"/>
  <c r="B38" i="2"/>
  <c r="B16" i="2"/>
  <c r="C29" i="1"/>
  <c r="B29" i="1"/>
  <c r="G12" i="2"/>
  <c r="G25" i="2" l="1"/>
  <c r="G26" i="2" s="1"/>
  <c r="G27" i="2" s="1"/>
  <c r="I23" i="2" s="1"/>
  <c r="H14" i="1" s="1"/>
  <c r="B18" i="2"/>
  <c r="B19" i="2" s="1"/>
  <c r="B20" i="2" s="1"/>
  <c r="D16" i="2" s="1"/>
  <c r="D10" i="1" s="1"/>
  <c r="G33" i="2"/>
  <c r="G34" i="2" s="1"/>
  <c r="G35" i="2" s="1"/>
  <c r="I31" i="2" s="1"/>
  <c r="H15" i="1" s="1"/>
  <c r="B40" i="2"/>
  <c r="B41" i="2" s="1"/>
  <c r="B42" i="2" s="1"/>
  <c r="D38" i="2" s="1"/>
  <c r="D16" i="1" s="1"/>
  <c r="G38" i="2"/>
  <c r="B55" i="2" l="1"/>
  <c r="B56" i="2" s="1"/>
  <c r="B57" i="2" s="1"/>
  <c r="D53" i="2" s="1"/>
  <c r="D20" i="1" s="1"/>
  <c r="G40" i="2"/>
  <c r="G41" i="2" s="1"/>
  <c r="G42" i="2" s="1"/>
  <c r="I38" i="2" s="1"/>
  <c r="H16" i="1" s="1"/>
  <c r="B48" i="2" l="1"/>
  <c r="B49" i="2" s="1"/>
  <c r="B50" i="2" s="1"/>
  <c r="D46" i="2" s="1"/>
  <c r="D19" i="1" s="1"/>
  <c r="B64" i="2"/>
  <c r="B71" i="2" l="1"/>
  <c r="B72" i="2" s="1"/>
  <c r="B65" i="2"/>
  <c r="B66" i="2" s="1"/>
  <c r="D62" i="2" l="1"/>
  <c r="D22" i="1" s="1"/>
  <c r="C88" i="2"/>
  <c r="C89" i="2"/>
  <c r="C87" i="2"/>
  <c r="C86" i="2"/>
  <c r="C85" i="2" s="1"/>
  <c r="C84" i="2" s="1"/>
  <c r="C83" i="2" s="1"/>
  <c r="C82" i="2" s="1"/>
  <c r="C81" i="2" s="1"/>
  <c r="C80" i="2" s="1"/>
  <c r="C79" i="2" s="1"/>
  <c r="B75" i="2" s="1"/>
  <c r="B26" i="1" s="1"/>
</calcChain>
</file>

<file path=xl/sharedStrings.xml><?xml version="1.0" encoding="utf-8"?>
<sst xmlns="http://schemas.openxmlformats.org/spreadsheetml/2006/main" count="727" uniqueCount="429">
  <si>
    <t xml:space="preserve"> </t>
  </si>
  <si>
    <t>g</t>
  </si>
  <si>
    <t>Mass beaker and sample</t>
  </si>
  <si>
    <t>Mass sample</t>
  </si>
  <si>
    <t>comp mass</t>
  </si>
  <si>
    <t>dif comp and student</t>
  </si>
  <si>
    <t>Mass evaporating dish and salt</t>
  </si>
  <si>
    <t>Mass evaporating dish</t>
  </si>
  <si>
    <t>Mass of sand</t>
  </si>
  <si>
    <t>Mass of salt</t>
  </si>
  <si>
    <t>Percent salt in sample</t>
  </si>
  <si>
    <t>%</t>
  </si>
  <si>
    <t>comp %</t>
  </si>
  <si>
    <t>dif comp % and student</t>
  </si>
  <si>
    <t>Actual % salt</t>
  </si>
  <si>
    <t>diff comp and actual</t>
  </si>
  <si>
    <t>% error</t>
  </si>
  <si>
    <t>Student Name</t>
  </si>
  <si>
    <t>Section</t>
  </si>
  <si>
    <t>SCORE</t>
  </si>
  <si>
    <t>score</t>
  </si>
  <si>
    <t>section</t>
  </si>
  <si>
    <t>% difference</t>
  </si>
  <si>
    <t>% error allowed</t>
  </si>
  <si>
    <t>g of salt</t>
  </si>
  <si>
    <t>% salt</t>
  </si>
  <si>
    <t>Unk. No.</t>
  </si>
  <si>
    <t>First Name</t>
  </si>
  <si>
    <t>Last Name</t>
  </si>
  <si>
    <t>Experiment 2 Spreadsheet</t>
  </si>
  <si>
    <t>/30</t>
  </si>
  <si>
    <t xml:space="preserve"> /30</t>
  </si>
  <si>
    <t>score  (30 pts. Possible)</t>
  </si>
  <si>
    <t>Average mass salt</t>
  </si>
  <si>
    <t>comp avg</t>
  </si>
  <si>
    <t>dif comp mass and student</t>
  </si>
  <si>
    <t>% diff</t>
  </si>
  <si>
    <t>Average mass sample</t>
  </si>
  <si>
    <t>Average mass of salt</t>
  </si>
  <si>
    <t>average mass of sample</t>
  </si>
  <si>
    <t>student id code</t>
  </si>
  <si>
    <t>UNKNOWN NUMBER</t>
  </si>
  <si>
    <t>salt/sand (g)</t>
  </si>
  <si>
    <t>sand (g)</t>
  </si>
  <si>
    <t>Mass sample container and sample</t>
  </si>
  <si>
    <t xml:space="preserve">Mass sample container </t>
  </si>
  <si>
    <t>1st weighing</t>
  </si>
  <si>
    <t>2nd weighing</t>
  </si>
  <si>
    <t>3rd weighing (if needed)</t>
  </si>
  <si>
    <t>4th weighing (if needed)</t>
  </si>
  <si>
    <t>Mass of salt extracted</t>
  </si>
  <si>
    <t xml:space="preserve">Mass beaker </t>
  </si>
  <si>
    <t>Mass beaker and sand</t>
  </si>
  <si>
    <t>Mass beaker</t>
  </si>
  <si>
    <t>dunn 4070</t>
  </si>
  <si>
    <t>AMY</t>
  </si>
  <si>
    <t>DALY</t>
  </si>
  <si>
    <t>THEIRRIEN</t>
  </si>
  <si>
    <t>DAVIS</t>
  </si>
  <si>
    <t>AXEL</t>
  </si>
  <si>
    <t>DELGADO</t>
  </si>
  <si>
    <t>SARAB</t>
  </si>
  <si>
    <t>ELASSAAD</t>
  </si>
  <si>
    <t>MARTHA</t>
  </si>
  <si>
    <t>GALLEGOS</t>
  </si>
  <si>
    <t>COLLEEN</t>
  </si>
  <si>
    <t>GILBERT</t>
  </si>
  <si>
    <t>JENAE</t>
  </si>
  <si>
    <t>HERNANDEZ</t>
  </si>
  <si>
    <t>TIM</t>
  </si>
  <si>
    <t>MCCARTHY</t>
  </si>
  <si>
    <t>JESSICA</t>
  </si>
  <si>
    <t>MENDEZ</t>
  </si>
  <si>
    <t>CHRISTIAN</t>
  </si>
  <si>
    <t>MILLER</t>
  </si>
  <si>
    <t>DAMIAN</t>
  </si>
  <si>
    <t>MONTALVO</t>
  </si>
  <si>
    <t>MHYCHELLE</t>
  </si>
  <si>
    <t>PIEPER</t>
  </si>
  <si>
    <t>ANDY</t>
  </si>
  <si>
    <t>TRAN</t>
  </si>
  <si>
    <t>NICOLE</t>
  </si>
  <si>
    <t>TYLER</t>
  </si>
  <si>
    <t>MARCO</t>
  </si>
  <si>
    <t>VEGA</t>
  </si>
  <si>
    <t>JORDAN</t>
  </si>
  <si>
    <t>WHITE</t>
  </si>
  <si>
    <t>dunn 8841</t>
  </si>
  <si>
    <t>REMA</t>
  </si>
  <si>
    <t>AL SADOON</t>
  </si>
  <si>
    <t>YOUSIF</t>
  </si>
  <si>
    <t>ALBASRI</t>
  </si>
  <si>
    <t>RYAN</t>
  </si>
  <si>
    <t>DOBBS</t>
  </si>
  <si>
    <t>MICHELLE</t>
  </si>
  <si>
    <t>GARCIA-ZAMUDIO</t>
  </si>
  <si>
    <t>DIMA</t>
  </si>
  <si>
    <t>HERMIZ</t>
  </si>
  <si>
    <t>HANNA</t>
  </si>
  <si>
    <t>KELSEY</t>
  </si>
  <si>
    <t>EUN HWANG</t>
  </si>
  <si>
    <t>KIM</t>
  </si>
  <si>
    <t>FRIDA</t>
  </si>
  <si>
    <t>MARTINEZ</t>
  </si>
  <si>
    <t>PARRIS</t>
  </si>
  <si>
    <t>REED</t>
  </si>
  <si>
    <t>SARAH</t>
  </si>
  <si>
    <t>TOMA</t>
  </si>
  <si>
    <t>joshi 4062</t>
  </si>
  <si>
    <t>KYLE</t>
  </si>
  <si>
    <t>ECKHOFF</t>
  </si>
  <si>
    <t>ABDIKARIM</t>
  </si>
  <si>
    <t>FARAH</t>
  </si>
  <si>
    <t>DELANEY</t>
  </si>
  <si>
    <t>FOX</t>
  </si>
  <si>
    <t>KAYLEE</t>
  </si>
  <si>
    <t>HAYDEN</t>
  </si>
  <si>
    <t>CHRISTINA</t>
  </si>
  <si>
    <t>KEEGAN</t>
  </si>
  <si>
    <t>ERIK</t>
  </si>
  <si>
    <t>LAWRENCE</t>
  </si>
  <si>
    <t>SERGIO</t>
  </si>
  <si>
    <t>LOEZA</t>
  </si>
  <si>
    <t>EDUARDO</t>
  </si>
  <si>
    <t>MACIAS</t>
  </si>
  <si>
    <t>JOHNNY</t>
  </si>
  <si>
    <t>NGUYEN</t>
  </si>
  <si>
    <t>MARIA</t>
  </si>
  <si>
    <t>OLIVIERI</t>
  </si>
  <si>
    <t>ANAIYA</t>
  </si>
  <si>
    <t>ROBINSON</t>
  </si>
  <si>
    <t>JONI</t>
  </si>
  <si>
    <t>SALAMEN</t>
  </si>
  <si>
    <t>THOMAS</t>
  </si>
  <si>
    <t>WILCOX</t>
  </si>
  <si>
    <t>ISABELA</t>
  </si>
  <si>
    <t>WRIGHT</t>
  </si>
  <si>
    <t>joshi 4063</t>
  </si>
  <si>
    <t>JORGE</t>
  </si>
  <si>
    <t>CHAIREZ</t>
  </si>
  <si>
    <t>GISSELLE</t>
  </si>
  <si>
    <t>CONTRERAS</t>
  </si>
  <si>
    <t>VAL</t>
  </si>
  <si>
    <t>DIAZ</t>
  </si>
  <si>
    <t>HASHI</t>
  </si>
  <si>
    <t>SHEA</t>
  </si>
  <si>
    <t>HEATON</t>
  </si>
  <si>
    <t>KELLOGG</t>
  </si>
  <si>
    <t>JOSEPH</t>
  </si>
  <si>
    <t>LEVINE</t>
  </si>
  <si>
    <t>GABBY</t>
  </si>
  <si>
    <t>LOCOCO</t>
  </si>
  <si>
    <t>CASEY</t>
  </si>
  <si>
    <t>LYNN</t>
  </si>
  <si>
    <t>KOTARO</t>
  </si>
  <si>
    <t>MALONE</t>
  </si>
  <si>
    <t>DANIELLA</t>
  </si>
  <si>
    <t>MUNOZ</t>
  </si>
  <si>
    <t>LISA</t>
  </si>
  <si>
    <t>CHLOE</t>
  </si>
  <si>
    <t>RAMBO</t>
  </si>
  <si>
    <t>CAMERON</t>
  </si>
  <si>
    <t>REDELINGS</t>
  </si>
  <si>
    <t>ALYSSA</t>
  </si>
  <si>
    <t>SANCHEZ</t>
  </si>
  <si>
    <t>TREVOR</t>
  </si>
  <si>
    <t>SMITH</t>
  </si>
  <si>
    <t>ALEX</t>
  </si>
  <si>
    <t>SPATAFORE</t>
  </si>
  <si>
    <t>kimmel 4064</t>
  </si>
  <si>
    <t>TRICIA</t>
  </si>
  <si>
    <t>BILOG</t>
  </si>
  <si>
    <t>BUSTOS</t>
  </si>
  <si>
    <t>NINA</t>
  </si>
  <si>
    <t>BYRNE</t>
  </si>
  <si>
    <t>ALIYAH</t>
  </si>
  <si>
    <t>CISNEROS</t>
  </si>
  <si>
    <t>DAVID</t>
  </si>
  <si>
    <t>CUEVAS</t>
  </si>
  <si>
    <t>BERNADETTE</t>
  </si>
  <si>
    <t>FOUT</t>
  </si>
  <si>
    <t>JOHANNA</t>
  </si>
  <si>
    <t>GALLOWAY</t>
  </si>
  <si>
    <t>SARA</t>
  </si>
  <si>
    <t>GARCIA</t>
  </si>
  <si>
    <t>JOSE</t>
  </si>
  <si>
    <t>GONZALEZ</t>
  </si>
  <si>
    <t>DALE</t>
  </si>
  <si>
    <t>JINGCO</t>
  </si>
  <si>
    <t>SOFIA</t>
  </si>
  <si>
    <t>LOPEZ-ORRACA</t>
  </si>
  <si>
    <t>COLE</t>
  </si>
  <si>
    <t>MARTINEAU</t>
  </si>
  <si>
    <t>SOMAYA</t>
  </si>
  <si>
    <t>MOHMMAND</t>
  </si>
  <si>
    <t>JORELIN</t>
  </si>
  <si>
    <t>MONTER</t>
  </si>
  <si>
    <t>KAILA</t>
  </si>
  <si>
    <t>PASON</t>
  </si>
  <si>
    <t>DANIELA</t>
  </si>
  <si>
    <t>PEREZ</t>
  </si>
  <si>
    <t>ERICA</t>
  </si>
  <si>
    <t>PRINCIPE</t>
  </si>
  <si>
    <t>BELLA</t>
  </si>
  <si>
    <t>ROJAS</t>
  </si>
  <si>
    <t>BRISA</t>
  </si>
  <si>
    <t>RUEDA</t>
  </si>
  <si>
    <t>DANIEL</t>
  </si>
  <si>
    <t>SHAHEEN</t>
  </si>
  <si>
    <t>MADALYNN</t>
  </si>
  <si>
    <t>SILVIA</t>
  </si>
  <si>
    <t>ZAINAB</t>
  </si>
  <si>
    <t>SUBHI</t>
  </si>
  <si>
    <t>MADELAINE</t>
  </si>
  <si>
    <t>TORGERSON</t>
  </si>
  <si>
    <t>ANGEL</t>
  </si>
  <si>
    <t>TORRES</t>
  </si>
  <si>
    <t>NADUSDA</t>
  </si>
  <si>
    <t>VAZQUEZ</t>
  </si>
  <si>
    <t>MIGUEL</t>
  </si>
  <si>
    <t>WOO</t>
  </si>
  <si>
    <t>kimmel 4065</t>
  </si>
  <si>
    <t>RAFAEL</t>
  </si>
  <si>
    <t>BERNAL-GONZALEZ</t>
  </si>
  <si>
    <t>DEJA</t>
  </si>
  <si>
    <t>BOWEN</t>
  </si>
  <si>
    <t>JENNIFER</t>
  </si>
  <si>
    <t>ECHEVARRIA-ORTIZ</t>
  </si>
  <si>
    <t>DANIELLE</t>
  </si>
  <si>
    <t>GONSALVEZ</t>
  </si>
  <si>
    <t>JONATHAN</t>
  </si>
  <si>
    <t>HERDE</t>
  </si>
  <si>
    <t>MARIA GABRIELA</t>
  </si>
  <si>
    <t>MONTANG</t>
  </si>
  <si>
    <t>MACKENZIE</t>
  </si>
  <si>
    <t>MULICK</t>
  </si>
  <si>
    <t>ALEXIA</t>
  </si>
  <si>
    <t>PAYAN</t>
  </si>
  <si>
    <t>NGOC ANDY</t>
  </si>
  <si>
    <t>TRINH</t>
  </si>
  <si>
    <t>REBECCA</t>
  </si>
  <si>
    <t>XAVIER</t>
  </si>
  <si>
    <t>larter 4059</t>
  </si>
  <si>
    <t>HANOAF</t>
  </si>
  <si>
    <t>AL NASSER</t>
  </si>
  <si>
    <t>TALIA</t>
  </si>
  <si>
    <t>BENNETT</t>
  </si>
  <si>
    <t>ETHAN</t>
  </si>
  <si>
    <t>BERGMAN</t>
  </si>
  <si>
    <t>ANDRES</t>
  </si>
  <si>
    <t>CAZESSUS</t>
  </si>
  <si>
    <t>RIVERS</t>
  </si>
  <si>
    <t>CHYTRAUS</t>
  </si>
  <si>
    <t>SAMANTHA</t>
  </si>
  <si>
    <t>DEUS</t>
  </si>
  <si>
    <t>AMELIA</t>
  </si>
  <si>
    <t>ELLIOTT</t>
  </si>
  <si>
    <t>TRINITY</t>
  </si>
  <si>
    <t>FLECK</t>
  </si>
  <si>
    <t>GABRIEL</t>
  </si>
  <si>
    <t>FROST</t>
  </si>
  <si>
    <t>KURT</t>
  </si>
  <si>
    <t>GAYO</t>
  </si>
  <si>
    <t>CELESTIA</t>
  </si>
  <si>
    <t>GHEMANTH</t>
  </si>
  <si>
    <t>GHAZWAN</t>
  </si>
  <si>
    <t>KHUDHUR</t>
  </si>
  <si>
    <t>YONGXI</t>
  </si>
  <si>
    <t>LIANG</t>
  </si>
  <si>
    <t>LANDON</t>
  </si>
  <si>
    <t>LING</t>
  </si>
  <si>
    <t>MALIA</t>
  </si>
  <si>
    <t>LUNA</t>
  </si>
  <si>
    <t>CHRISTOPHER</t>
  </si>
  <si>
    <t>MEDINA-RIVERA</t>
  </si>
  <si>
    <t>CLAIRE</t>
  </si>
  <si>
    <t>HAHNNAH</t>
  </si>
  <si>
    <t>PALAFOX</t>
  </si>
  <si>
    <t>DENYSE</t>
  </si>
  <si>
    <t>ROSALES</t>
  </si>
  <si>
    <t>NATHAN</t>
  </si>
  <si>
    <t>SERRANO</t>
  </si>
  <si>
    <t>SHANNON</t>
  </si>
  <si>
    <t>STEMPER</t>
  </si>
  <si>
    <t>CAMRYN</t>
  </si>
  <si>
    <t>TAYLOR</t>
  </si>
  <si>
    <t>ADRIAN</t>
  </si>
  <si>
    <t>THEWENY</t>
  </si>
  <si>
    <t>CAMILA</t>
  </si>
  <si>
    <t>VALLE</t>
  </si>
  <si>
    <t>NATALIE</t>
  </si>
  <si>
    <t>WOLF</t>
  </si>
  <si>
    <t>VOUCHLY</t>
  </si>
  <si>
    <t>YUN</t>
  </si>
  <si>
    <t>larter 4071</t>
  </si>
  <si>
    <t>KEVIN</t>
  </si>
  <si>
    <t>ACOSTA</t>
  </si>
  <si>
    <t>IMAN</t>
  </si>
  <si>
    <t>ALRAEAI</t>
  </si>
  <si>
    <t>BISHOP</t>
  </si>
  <si>
    <t>BRITO</t>
  </si>
  <si>
    <t>CHRIS</t>
  </si>
  <si>
    <t>CHAMBERS</t>
  </si>
  <si>
    <t>HASAR</t>
  </si>
  <si>
    <t>DOSKI</t>
  </si>
  <si>
    <t>DYLAN</t>
  </si>
  <si>
    <t>FRENCH</t>
  </si>
  <si>
    <t>ISHTAR</t>
  </si>
  <si>
    <t>HUMAM</t>
  </si>
  <si>
    <t>PATRICK</t>
  </si>
  <si>
    <t>IBARRA</t>
  </si>
  <si>
    <t>ASHLEY</t>
  </si>
  <si>
    <t>LELAND</t>
  </si>
  <si>
    <t>YOSYAS</t>
  </si>
  <si>
    <t>MAKO</t>
  </si>
  <si>
    <t>GUSTAVO</t>
  </si>
  <si>
    <t>AUBRYANA</t>
  </si>
  <si>
    <t>MASTERS</t>
  </si>
  <si>
    <t>MCDANIEL</t>
  </si>
  <si>
    <t>MADISON</t>
  </si>
  <si>
    <t>MERRITT</t>
  </si>
  <si>
    <t>JAMES</t>
  </si>
  <si>
    <t>O'CONNOR-ALMEYDA</t>
  </si>
  <si>
    <t>JAYDON</t>
  </si>
  <si>
    <t>PATIENCE</t>
  </si>
  <si>
    <t>EDGAR</t>
  </si>
  <si>
    <t>ROMERO</t>
  </si>
  <si>
    <t>RUSINAK</t>
  </si>
  <si>
    <t>AMBER</t>
  </si>
  <si>
    <t>BRITANY</t>
  </si>
  <si>
    <t>SERVIN</t>
  </si>
  <si>
    <t>TAM</t>
  </si>
  <si>
    <t>THAI</t>
  </si>
  <si>
    <t>MATT</t>
  </si>
  <si>
    <t>TROVATEN</t>
  </si>
  <si>
    <t>MA QUINN ROSE</t>
  </si>
  <si>
    <t>VILLEGAS</t>
  </si>
  <si>
    <t>valder 4066</t>
  </si>
  <si>
    <t>MARYAM</t>
  </si>
  <si>
    <t>ADO</t>
  </si>
  <si>
    <t>DANIAH</t>
  </si>
  <si>
    <t>AL DUMAIMI</t>
  </si>
  <si>
    <t>NOE</t>
  </si>
  <si>
    <t>BAEZA</t>
  </si>
  <si>
    <t>SUMMER</t>
  </si>
  <si>
    <t>BARRETT</t>
  </si>
  <si>
    <t>NOAH</t>
  </si>
  <si>
    <t>BOES</t>
  </si>
  <si>
    <t>EMILY</t>
  </si>
  <si>
    <t>BRIANZA</t>
  </si>
  <si>
    <t>WYATT</t>
  </si>
  <si>
    <t>CROWELL</t>
  </si>
  <si>
    <t>TANYA</t>
  </si>
  <si>
    <t>SHELBY</t>
  </si>
  <si>
    <t>FORD</t>
  </si>
  <si>
    <t>TOBY</t>
  </si>
  <si>
    <t>GAUT</t>
  </si>
  <si>
    <t>HADI</t>
  </si>
  <si>
    <t>ANDREW</t>
  </si>
  <si>
    <t>HURST</t>
  </si>
  <si>
    <t>HUYNH</t>
  </si>
  <si>
    <t>ELISABETH</t>
  </si>
  <si>
    <t>JUAREZ</t>
  </si>
  <si>
    <t>JADE</t>
  </si>
  <si>
    <t>MEDINA</t>
  </si>
  <si>
    <t>HAMZA</t>
  </si>
  <si>
    <t>MOHAMMED</t>
  </si>
  <si>
    <t>TOMAS</t>
  </si>
  <si>
    <t>MOSHI</t>
  </si>
  <si>
    <t>GABRRIELLE</t>
  </si>
  <si>
    <t>NAGTALON</t>
  </si>
  <si>
    <t>TRANG</t>
  </si>
  <si>
    <t>CARISSA</t>
  </si>
  <si>
    <t>OHM</t>
  </si>
  <si>
    <t>AMAIRANI</t>
  </si>
  <si>
    <t>SALAS</t>
  </si>
  <si>
    <t>ADAN</t>
  </si>
  <si>
    <t>SANTIN</t>
  </si>
  <si>
    <t>REMINGTON</t>
  </si>
  <si>
    <t>STEELE</t>
  </si>
  <si>
    <t>EREN</t>
  </si>
  <si>
    <t>UGUR</t>
  </si>
  <si>
    <t>UPPENKAMP</t>
  </si>
  <si>
    <t>MAYA</t>
  </si>
  <si>
    <t>ZIMMER</t>
  </si>
  <si>
    <t>valder 4067</t>
  </si>
  <si>
    <t>ALI</t>
  </si>
  <si>
    <t>AL-KHATEEB</t>
  </si>
  <si>
    <t>ANALISA</t>
  </si>
  <si>
    <t>ARRINGTON</t>
  </si>
  <si>
    <t>MARIANA</t>
  </si>
  <si>
    <t>BARENO RANDALL</t>
  </si>
  <si>
    <t>FRANCHESCO</t>
  </si>
  <si>
    <t>BONDOC</t>
  </si>
  <si>
    <t>STEVEN</t>
  </si>
  <si>
    <t>BUTCHER</t>
  </si>
  <si>
    <t>BREANNA</t>
  </si>
  <si>
    <t>CONLON</t>
  </si>
  <si>
    <t>ANTHONEY</t>
  </si>
  <si>
    <t>EVSEBIO</t>
  </si>
  <si>
    <t>RACHEL</t>
  </si>
  <si>
    <t>FAKHOURY</t>
  </si>
  <si>
    <t>SANDRA</t>
  </si>
  <si>
    <t>TRISTEN</t>
  </si>
  <si>
    <t>GATECLIFF</t>
  </si>
  <si>
    <t>JESUS</t>
  </si>
  <si>
    <t>GOLORZO</t>
  </si>
  <si>
    <t>GRATIL</t>
  </si>
  <si>
    <t>ANTONO</t>
  </si>
  <si>
    <t>LESLIE ANN</t>
  </si>
  <si>
    <t>LACASA</t>
  </si>
  <si>
    <t>MARIAH</t>
  </si>
  <si>
    <t>LASCANO</t>
  </si>
  <si>
    <t>BRANDON</t>
  </si>
  <si>
    <t>MALDONADO</t>
  </si>
  <si>
    <t>ERIC</t>
  </si>
  <si>
    <t>PORTALEZ</t>
  </si>
  <si>
    <t>GABRIELA</t>
  </si>
  <si>
    <t>PUGH</t>
  </si>
  <si>
    <t>SERENA</t>
  </si>
  <si>
    <t>QUEZADA</t>
  </si>
  <si>
    <t>HAILEY</t>
  </si>
  <si>
    <t>RAATJES</t>
  </si>
  <si>
    <t>AZIA</t>
  </si>
  <si>
    <t>RUSSELL</t>
  </si>
  <si>
    <t>VICTORIA</t>
  </si>
  <si>
    <t>SANTOS</t>
  </si>
  <si>
    <t>TONO</t>
  </si>
  <si>
    <t>YAHVOCA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</si>
</sst>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0"/>
      <name val="Berlin Sans FB"/>
      <family val="2"/>
    </font>
    <font>
      <sz val="10"/>
      <color indexed="10"/>
      <name val="Arial"/>
      <family val="2"/>
    </font>
    <font>
      <sz val="11"/>
      <name val="Berlin Sans FB"/>
      <family val="2"/>
    </font>
    <font>
      <b/>
      <sz val="11"/>
      <name val="Arial"/>
      <family val="2"/>
    </font>
    <font>
      <b/>
      <sz val="11"/>
      <name val="Berlin Sans FB"/>
      <family val="2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00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8" fillId="0" borderId="0"/>
  </cellStyleXfs>
  <cellXfs count="74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>
      <protection hidden="1"/>
    </xf>
    <xf numFmtId="0" fontId="0" fillId="2" borderId="0" xfId="0" applyFill="1" applyProtection="1">
      <protection locked="0"/>
    </xf>
    <xf numFmtId="0" fontId="2" fillId="0" borderId="0" xfId="0" applyFont="1" applyProtection="1">
      <protection hidden="1"/>
    </xf>
    <xf numFmtId="0" fontId="2" fillId="0" borderId="0" xfId="0" applyFont="1"/>
    <xf numFmtId="0" fontId="2" fillId="0" borderId="0" xfId="0" applyFont="1" applyProtection="1">
      <protection locked="0"/>
    </xf>
    <xf numFmtId="0" fontId="0" fillId="0" borderId="0" xfId="0" applyFill="1"/>
    <xf numFmtId="0" fontId="3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3" fillId="0" borderId="0" xfId="0" applyFont="1" applyAlignment="1" applyProtection="1">
      <alignment horizontal="left"/>
      <protection hidden="1"/>
    </xf>
    <xf numFmtId="0" fontId="4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2" fontId="3" fillId="0" borderId="0" xfId="0" applyNumberFormat="1" applyFont="1" applyProtection="1">
      <protection locked="0"/>
    </xf>
    <xf numFmtId="0" fontId="5" fillId="0" borderId="0" xfId="0" applyFont="1" applyProtection="1">
      <protection hidden="1"/>
    </xf>
    <xf numFmtId="0" fontId="5" fillId="0" borderId="0" xfId="0" applyFont="1"/>
    <xf numFmtId="164" fontId="3" fillId="0" borderId="0" xfId="0" applyNumberFormat="1" applyFont="1" applyProtection="1">
      <protection hidden="1"/>
    </xf>
    <xf numFmtId="164" fontId="3" fillId="0" borderId="0" xfId="0" applyNumberFormat="1" applyFont="1" applyAlignment="1" applyProtection="1">
      <alignment horizontal="right"/>
      <protection hidden="1"/>
    </xf>
    <xf numFmtId="164" fontId="3" fillId="0" borderId="0" xfId="0" applyNumberFormat="1" applyFont="1"/>
    <xf numFmtId="164" fontId="2" fillId="0" borderId="0" xfId="0" applyNumberFormat="1" applyFont="1"/>
    <xf numFmtId="164" fontId="0" fillId="0" borderId="0" xfId="0" applyNumberFormat="1"/>
    <xf numFmtId="164" fontId="0" fillId="0" borderId="0" xfId="0" applyNumberFormat="1" applyProtection="1">
      <protection hidden="1"/>
    </xf>
    <xf numFmtId="0" fontId="4" fillId="0" borderId="0" xfId="0" applyFont="1" applyAlignment="1" applyProtection="1">
      <alignment horizontal="left"/>
      <protection hidden="1"/>
    </xf>
    <xf numFmtId="0" fontId="6" fillId="0" borderId="0" xfId="0" applyFont="1" applyProtection="1">
      <protection hidden="1"/>
    </xf>
    <xf numFmtId="1" fontId="6" fillId="0" borderId="0" xfId="0" applyNumberFormat="1" applyFont="1" applyProtection="1"/>
    <xf numFmtId="0" fontId="6" fillId="0" borderId="0" xfId="0" applyFont="1"/>
    <xf numFmtId="0" fontId="7" fillId="0" borderId="0" xfId="0" applyFont="1"/>
    <xf numFmtId="0" fontId="0" fillId="0" borderId="0" xfId="0" applyAlignment="1" applyProtection="1">
      <alignment horizontal="right"/>
      <protection hidden="1"/>
    </xf>
    <xf numFmtId="0" fontId="0" fillId="0" borderId="0" xfId="0" applyAlignment="1" applyProtection="1">
      <alignment horizontal="left"/>
      <protection hidden="1"/>
    </xf>
    <xf numFmtId="0" fontId="7" fillId="0" borderId="0" xfId="0" applyFont="1" applyAlignment="1" applyProtection="1">
      <alignment horizontal="right"/>
      <protection hidden="1"/>
    </xf>
    <xf numFmtId="0" fontId="9" fillId="0" borderId="0" xfId="0" applyFont="1"/>
    <xf numFmtId="1" fontId="10" fillId="0" borderId="1" xfId="0" applyNumberFormat="1" applyFont="1" applyBorder="1" applyAlignment="1">
      <alignment horizontal="center"/>
    </xf>
    <xf numFmtId="0" fontId="11" fillId="0" borderId="1" xfId="0" applyFont="1" applyBorder="1"/>
    <xf numFmtId="0" fontId="12" fillId="0" borderId="1" xfId="0" applyFont="1" applyBorder="1"/>
    <xf numFmtId="164" fontId="10" fillId="0" borderId="1" xfId="0" applyNumberFormat="1" applyFon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0" fontId="11" fillId="0" borderId="0" xfId="0" applyFont="1" applyBorder="1"/>
    <xf numFmtId="1" fontId="10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 applyAlignment="1">
      <alignment horizontal="center" wrapText="1"/>
    </xf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1" fontId="10" fillId="0" borderId="0" xfId="0" applyNumberFormat="1" applyFont="1" applyBorder="1" applyAlignment="1">
      <alignment horizontal="center"/>
    </xf>
    <xf numFmtId="0" fontId="12" fillId="0" borderId="0" xfId="0" applyFont="1" applyBorder="1"/>
    <xf numFmtId="164" fontId="10" fillId="0" borderId="0" xfId="0" applyNumberFormat="1" applyFont="1" applyBorder="1" applyAlignment="1">
      <alignment horizontal="center"/>
    </xf>
    <xf numFmtId="2" fontId="10" fillId="0" borderId="0" xfId="0" applyNumberFormat="1" applyFont="1" applyBorder="1" applyAlignment="1">
      <alignment horizontal="center"/>
    </xf>
    <xf numFmtId="0" fontId="0" fillId="3" borderId="0" xfId="0" applyFill="1" applyProtection="1">
      <protection locked="0"/>
    </xf>
    <xf numFmtId="164" fontId="0" fillId="2" borderId="0" xfId="0" applyNumberFormat="1" applyFill="1" applyProtection="1">
      <protection locked="0"/>
    </xf>
    <xf numFmtId="2" fontId="0" fillId="2" borderId="0" xfId="0" applyNumberFormat="1" applyFill="1" applyProtection="1">
      <protection locked="0"/>
    </xf>
    <xf numFmtId="0" fontId="0" fillId="0" borderId="0" xfId="0" applyProtection="1"/>
    <xf numFmtId="0" fontId="0" fillId="2" borderId="0" xfId="0" applyFill="1" applyProtection="1"/>
    <xf numFmtId="0" fontId="0" fillId="0" borderId="0" xfId="0" applyFill="1" applyProtection="1"/>
    <xf numFmtId="49" fontId="0" fillId="0" borderId="0" xfId="0" applyNumberFormat="1" applyProtection="1"/>
    <xf numFmtId="2" fontId="3" fillId="0" borderId="0" xfId="0" applyNumberFormat="1" applyFont="1" applyProtection="1"/>
    <xf numFmtId="0" fontId="3" fillId="0" borderId="0" xfId="0" applyFont="1" applyAlignment="1" applyProtection="1">
      <alignment horizontal="left"/>
    </xf>
    <xf numFmtId="0" fontId="5" fillId="0" borderId="0" xfId="0" applyFont="1" applyProtection="1"/>
    <xf numFmtId="0" fontId="4" fillId="0" borderId="0" xfId="0" applyFont="1" applyProtection="1"/>
    <xf numFmtId="164" fontId="3" fillId="0" borderId="0" xfId="0" applyNumberFormat="1" applyFont="1" applyProtection="1"/>
    <xf numFmtId="0" fontId="3" fillId="0" borderId="0" xfId="0" applyFont="1" applyProtection="1"/>
    <xf numFmtId="164" fontId="2" fillId="0" borderId="0" xfId="0" applyNumberFormat="1" applyFont="1" applyProtection="1"/>
    <xf numFmtId="0" fontId="2" fillId="0" borderId="0" xfId="0" applyFont="1" applyProtection="1"/>
    <xf numFmtId="164" fontId="0" fillId="0" borderId="0" xfId="0" applyNumberFormat="1" applyProtection="1"/>
    <xf numFmtId="0" fontId="5" fillId="2" borderId="0" xfId="0" applyFont="1" applyFill="1" applyProtection="1">
      <protection locked="0"/>
    </xf>
    <xf numFmtId="0" fontId="10" fillId="0" borderId="1" xfId="2" applyFont="1" applyBorder="1" applyAlignment="1">
      <alignment horizontal="center"/>
    </xf>
    <xf numFmtId="1" fontId="10" fillId="0" borderId="0" xfId="0" applyNumberFormat="1" applyFont="1" applyBorder="1" applyAlignment="1">
      <alignment horizontal="center" wrapText="1"/>
    </xf>
    <xf numFmtId="164" fontId="10" fillId="0" borderId="0" xfId="0" applyNumberFormat="1" applyFont="1" applyBorder="1" applyAlignment="1">
      <alignment horizontal="center" wrapText="1"/>
    </xf>
    <xf numFmtId="0" fontId="13" fillId="0" borderId="0" xfId="1" applyFont="1" applyAlignment="1">
      <alignment horizontal="center"/>
    </xf>
    <xf numFmtId="0" fontId="13" fillId="0" borderId="0" xfId="1" applyFont="1"/>
    <xf numFmtId="49" fontId="13" fillId="0" borderId="0" xfId="0" applyNumberFormat="1" applyFont="1" applyAlignment="1">
      <alignment horizontal="center" wrapText="1"/>
    </xf>
    <xf numFmtId="0" fontId="13" fillId="0" borderId="0" xfId="0" applyFont="1"/>
    <xf numFmtId="49" fontId="13" fillId="0" borderId="0" xfId="0" applyNumberFormat="1" applyFont="1" applyAlignment="1">
      <alignment horizontal="left" wrapText="1"/>
    </xf>
    <xf numFmtId="0" fontId="1" fillId="0" borderId="0" xfId="0" applyFont="1"/>
  </cellXfs>
  <cellStyles count="3">
    <cellStyle name="Normal" xfId="0" builtinId="0"/>
    <cellStyle name="Normal 2" xfId="1" xr:uid="{00000000-0005-0000-0000-000001000000}"/>
    <cellStyle name="Normal_unknowns" xfId="2" xr:uid="{00000000-0005-0000-0000-000002000000}"/>
  </cellStyles>
  <dxfs count="0"/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45"/>
  <sheetViews>
    <sheetView tabSelected="1" workbookViewId="0">
      <selection activeCell="B4" sqref="B4"/>
    </sheetView>
  </sheetViews>
  <sheetFormatPr defaultRowHeight="12.75" x14ac:dyDescent="0.2"/>
  <cols>
    <col min="1" max="1" width="35.140625" style="51" customWidth="1"/>
    <col min="2" max="2" width="13.28515625" style="51" customWidth="1"/>
    <col min="3" max="3" width="14.42578125" style="51" bestFit="1" customWidth="1"/>
    <col min="4" max="4" width="8.85546875" style="51" customWidth="1"/>
    <col min="5" max="5" width="21.85546875" style="51" bestFit="1" customWidth="1"/>
    <col min="6" max="6" width="8.140625" style="51" customWidth="1"/>
    <col min="7" max="7" width="3" style="51" customWidth="1"/>
    <col min="8" max="8" width="3.42578125" style="51" customWidth="1"/>
    <col min="9" max="16384" width="9.140625" style="51"/>
  </cols>
  <sheetData>
    <row r="1" spans="1:8" x14ac:dyDescent="0.2">
      <c r="A1" s="51" t="s">
        <v>29</v>
      </c>
    </row>
    <row r="3" spans="1:8" x14ac:dyDescent="0.2">
      <c r="A3" s="51" t="s">
        <v>17</v>
      </c>
      <c r="B3" s="51" t="e">
        <f>VLOOKUP($B$4,unknowns!$A$1:$N$304,4,FALSE)</f>
        <v>#N/A</v>
      </c>
      <c r="C3" s="51" t="e">
        <f>VLOOKUP($B$4,unknowns!$A$1:$N$304,3,FALSE)</f>
        <v>#N/A</v>
      </c>
      <c r="D3" s="51" t="s">
        <v>18</v>
      </c>
      <c r="E3" s="51" t="e">
        <f>VLOOKUP($B$4,unknowns!$A$1:$N$304,2,FALSE)</f>
        <v>#N/A</v>
      </c>
    </row>
    <row r="4" spans="1:8" x14ac:dyDescent="0.2">
      <c r="A4" s="51" t="s">
        <v>41</v>
      </c>
      <c r="B4" s="64"/>
    </row>
    <row r="5" spans="1:8" x14ac:dyDescent="0.2">
      <c r="B5" s="23"/>
    </row>
    <row r="6" spans="1:8" x14ac:dyDescent="0.2">
      <c r="B6" s="51" t="s">
        <v>0</v>
      </c>
    </row>
    <row r="8" spans="1:8" x14ac:dyDescent="0.2">
      <c r="A8" s="51" t="str">
        <f>'experiment 2 checking sheet'!A8</f>
        <v>Mass sample container and sample</v>
      </c>
      <c r="B8" s="49"/>
      <c r="C8" s="52" t="s">
        <v>1</v>
      </c>
      <c r="E8" s="51" t="s">
        <v>2</v>
      </c>
      <c r="F8" s="49"/>
      <c r="G8" s="52" t="s">
        <v>1</v>
      </c>
      <c r="H8" s="2"/>
    </row>
    <row r="9" spans="1:8" x14ac:dyDescent="0.2">
      <c r="A9" s="51" t="str">
        <f>'experiment 2 checking sheet'!A12</f>
        <v xml:space="preserve">Mass sample container </v>
      </c>
      <c r="B9" s="49"/>
      <c r="C9" s="52" t="s">
        <v>1</v>
      </c>
      <c r="E9" s="51" t="s">
        <v>52</v>
      </c>
      <c r="F9" s="49"/>
      <c r="G9" s="52" t="s">
        <v>1</v>
      </c>
      <c r="H9" s="2"/>
    </row>
    <row r="10" spans="1:8" x14ac:dyDescent="0.2">
      <c r="A10" s="51" t="s">
        <v>3</v>
      </c>
      <c r="B10" s="49"/>
      <c r="C10" s="52" t="s">
        <v>1</v>
      </c>
      <c r="D10" s="51" t="str">
        <f>'experiment 2 checking sheet'!D16</f>
        <v/>
      </c>
      <c r="E10" s="51" t="s">
        <v>53</v>
      </c>
      <c r="F10" s="49"/>
      <c r="G10" s="52" t="s">
        <v>1</v>
      </c>
      <c r="H10" s="2"/>
    </row>
    <row r="11" spans="1:8" x14ac:dyDescent="0.2">
      <c r="H11" s="2"/>
    </row>
    <row r="12" spans="1:8" x14ac:dyDescent="0.2">
      <c r="H12" s="2"/>
    </row>
    <row r="13" spans="1:8" x14ac:dyDescent="0.2">
      <c r="B13" s="51" t="s">
        <v>0</v>
      </c>
      <c r="H13" s="2"/>
    </row>
    <row r="14" spans="1:8" x14ac:dyDescent="0.2">
      <c r="A14" s="51" t="s">
        <v>6</v>
      </c>
      <c r="B14" s="49"/>
      <c r="C14" s="52" t="s">
        <v>1</v>
      </c>
      <c r="E14" s="51" t="s">
        <v>3</v>
      </c>
      <c r="F14" s="49"/>
      <c r="G14" s="52" t="s">
        <v>1</v>
      </c>
      <c r="H14" s="4" t="str">
        <f>'experiment 2 checking sheet'!I23</f>
        <v/>
      </c>
    </row>
    <row r="15" spans="1:8" x14ac:dyDescent="0.2">
      <c r="A15" s="51" t="s">
        <v>7</v>
      </c>
      <c r="B15" s="49"/>
      <c r="C15" s="52" t="s">
        <v>1</v>
      </c>
      <c r="E15" s="51" t="s">
        <v>8</v>
      </c>
      <c r="F15" s="49"/>
      <c r="G15" s="52" t="s">
        <v>1</v>
      </c>
      <c r="H15" s="4" t="str">
        <f>'experiment 2 checking sheet'!I31</f>
        <v/>
      </c>
    </row>
    <row r="16" spans="1:8" x14ac:dyDescent="0.2">
      <c r="A16" s="51" t="s">
        <v>50</v>
      </c>
      <c r="B16" s="49"/>
      <c r="C16" s="52" t="s">
        <v>1</v>
      </c>
      <c r="D16" s="51" t="str">
        <f>'experiment 2 checking sheet'!D38</f>
        <v/>
      </c>
      <c r="E16" s="51" t="s">
        <v>9</v>
      </c>
      <c r="F16" s="49"/>
      <c r="G16" s="52" t="s">
        <v>1</v>
      </c>
      <c r="H16" s="4" t="str">
        <f>'experiment 2 checking sheet'!I38</f>
        <v/>
      </c>
    </row>
    <row r="17" spans="1:8" x14ac:dyDescent="0.2">
      <c r="A17" s="53"/>
      <c r="H17" s="2"/>
    </row>
    <row r="18" spans="1:8" x14ac:dyDescent="0.2">
      <c r="A18" s="53"/>
      <c r="H18" s="2"/>
    </row>
    <row r="19" spans="1:8" x14ac:dyDescent="0.2">
      <c r="A19" s="53" t="s">
        <v>38</v>
      </c>
      <c r="B19" s="49"/>
      <c r="C19" s="52" t="s">
        <v>1</v>
      </c>
      <c r="D19" s="51" t="str">
        <f>'experiment 2 checking sheet'!D46</f>
        <v/>
      </c>
      <c r="H19" s="2"/>
    </row>
    <row r="20" spans="1:8" x14ac:dyDescent="0.2">
      <c r="A20" s="53" t="s">
        <v>39</v>
      </c>
      <c r="B20" s="49"/>
      <c r="C20" s="52" t="s">
        <v>1</v>
      </c>
      <c r="D20" s="51" t="str">
        <f>'experiment 2 checking sheet'!D53</f>
        <v/>
      </c>
      <c r="H20" s="2"/>
    </row>
    <row r="21" spans="1:8" x14ac:dyDescent="0.2">
      <c r="A21" s="53"/>
      <c r="H21" s="2"/>
    </row>
    <row r="22" spans="1:8" x14ac:dyDescent="0.2">
      <c r="A22" s="51" t="s">
        <v>10</v>
      </c>
      <c r="B22" s="50"/>
      <c r="C22" s="52" t="s">
        <v>11</v>
      </c>
      <c r="D22" s="51" t="str">
        <f>'experiment 2 checking sheet'!D62</f>
        <v/>
      </c>
      <c r="H22" s="2"/>
    </row>
    <row r="26" spans="1:8" x14ac:dyDescent="0.2">
      <c r="A26" s="51" t="s">
        <v>32</v>
      </c>
      <c r="B26" s="2" t="str">
        <f>IF(B22=0,"",IF('experiment 2 checking sheet'!B66&gt;'experiment 2 checking sheet'!B67,"",'experiment 2 checking sheet'!B75))</f>
        <v/>
      </c>
      <c r="C26" s="54" t="s">
        <v>30</v>
      </c>
    </row>
    <row r="28" spans="1:8" s="2" customFormat="1" x14ac:dyDescent="0.2">
      <c r="A28" s="4"/>
      <c r="B28" s="4"/>
    </row>
    <row r="29" spans="1:8" s="2" customFormat="1" hidden="1" x14ac:dyDescent="0.2">
      <c r="A29" s="4" t="s">
        <v>40</v>
      </c>
      <c r="B29" s="28" t="e">
        <f>VLOOKUP($B$4,unknowns!$A$1:$N$2,10,FALSE)</f>
        <v>#N/A</v>
      </c>
      <c r="C29" s="29" t="e">
        <f>VLOOKUP($B$4,unknowns!$A$1:$N$2,11,FALSE)</f>
        <v>#N/A</v>
      </c>
    </row>
    <row r="30" spans="1:8" s="2" customFormat="1" x14ac:dyDescent="0.2">
      <c r="A30" s="4"/>
      <c r="B30" s="4"/>
    </row>
    <row r="31" spans="1:8" s="2" customFormat="1" x14ac:dyDescent="0.2">
      <c r="A31" s="4"/>
      <c r="B31" s="4"/>
    </row>
    <row r="32" spans="1:8" s="2" customFormat="1" x14ac:dyDescent="0.2">
      <c r="A32" s="4"/>
      <c r="B32" s="4"/>
    </row>
    <row r="33" spans="1:8" s="2" customFormat="1" x14ac:dyDescent="0.2"/>
    <row r="34" spans="1:8" s="2" customFormat="1" x14ac:dyDescent="0.2"/>
    <row r="35" spans="1:8" s="2" customFormat="1" x14ac:dyDescent="0.2"/>
    <row r="36" spans="1:8" s="2" customFormat="1" x14ac:dyDescent="0.2"/>
    <row r="37" spans="1:8" s="2" customFormat="1" x14ac:dyDescent="0.2"/>
    <row r="38" spans="1:8" s="2" customFormat="1" x14ac:dyDescent="0.2">
      <c r="A38" s="8"/>
      <c r="B38" s="8"/>
      <c r="C38" s="8"/>
      <c r="D38" s="9"/>
      <c r="E38" s="8"/>
      <c r="F38" s="8"/>
      <c r="G38" s="8"/>
      <c r="H38" s="8"/>
    </row>
    <row r="39" spans="1:8" s="2" customFormat="1" x14ac:dyDescent="0.2">
      <c r="A39" s="8"/>
      <c r="B39" s="8"/>
      <c r="C39" s="8"/>
      <c r="D39" s="9"/>
      <c r="E39" s="8"/>
      <c r="F39" s="8"/>
      <c r="G39" s="8"/>
      <c r="H39" s="8"/>
    </row>
    <row r="40" spans="1:8" s="2" customFormat="1" x14ac:dyDescent="0.2">
      <c r="A40" s="10"/>
      <c r="B40" s="10"/>
      <c r="D40" s="9"/>
      <c r="E40" s="17"/>
      <c r="F40" s="17"/>
      <c r="G40" s="55"/>
      <c r="H40" s="8"/>
    </row>
    <row r="41" spans="1:8" s="2" customFormat="1" x14ac:dyDescent="0.2">
      <c r="A41" s="10"/>
      <c r="B41" s="10"/>
      <c r="D41" s="9"/>
      <c r="E41" s="17"/>
      <c r="F41" s="17"/>
      <c r="G41" s="55"/>
      <c r="H41" s="8"/>
    </row>
    <row r="42" spans="1:8" s="2" customFormat="1" x14ac:dyDescent="0.2">
      <c r="A42" s="10"/>
      <c r="B42" s="10"/>
      <c r="D42" s="9"/>
      <c r="E42" s="17"/>
      <c r="F42" s="17"/>
      <c r="G42" s="55"/>
      <c r="H42" s="8"/>
    </row>
    <row r="43" spans="1:8" s="2" customFormat="1" x14ac:dyDescent="0.2">
      <c r="A43" s="10"/>
      <c r="B43" s="10"/>
      <c r="D43" s="9"/>
      <c r="E43" s="17"/>
      <c r="F43" s="17"/>
      <c r="G43" s="55"/>
      <c r="H43" s="8"/>
    </row>
    <row r="44" spans="1:8" s="2" customFormat="1" x14ac:dyDescent="0.2">
      <c r="A44" s="10"/>
      <c r="B44" s="10"/>
      <c r="D44" s="9"/>
      <c r="E44" s="17"/>
      <c r="F44" s="17"/>
      <c r="G44" s="55"/>
      <c r="H44" s="8"/>
    </row>
    <row r="45" spans="1:8" s="2" customFormat="1" x14ac:dyDescent="0.2">
      <c r="A45" s="10"/>
      <c r="B45" s="10"/>
      <c r="D45" s="9"/>
      <c r="E45" s="17"/>
      <c r="F45" s="17"/>
      <c r="G45" s="55"/>
      <c r="H45" s="8"/>
    </row>
    <row r="46" spans="1:8" s="2" customFormat="1" x14ac:dyDescent="0.2">
      <c r="A46" s="10"/>
      <c r="B46" s="10"/>
      <c r="D46" s="9"/>
      <c r="E46" s="17"/>
      <c r="F46" s="17"/>
      <c r="G46" s="55"/>
      <c r="H46" s="8"/>
    </row>
    <row r="47" spans="1:8" s="2" customFormat="1" x14ac:dyDescent="0.2">
      <c r="A47" s="10"/>
      <c r="B47" s="10"/>
      <c r="D47" s="9"/>
      <c r="E47" s="17"/>
      <c r="F47" s="17"/>
      <c r="G47" s="55"/>
      <c r="H47" s="8"/>
    </row>
    <row r="48" spans="1:8" s="2" customFormat="1" x14ac:dyDescent="0.2">
      <c r="A48" s="10"/>
      <c r="B48" s="10"/>
      <c r="D48" s="9"/>
      <c r="E48" s="17"/>
      <c r="F48" s="17"/>
      <c r="G48" s="55"/>
      <c r="H48" s="8"/>
    </row>
    <row r="49" spans="1:8" s="2" customFormat="1" x14ac:dyDescent="0.2">
      <c r="A49" s="10"/>
      <c r="B49" s="56"/>
      <c r="D49" s="9"/>
      <c r="E49" s="17"/>
      <c r="F49" s="17"/>
      <c r="G49" s="55"/>
      <c r="H49" s="8"/>
    </row>
    <row r="50" spans="1:8" s="2" customFormat="1" x14ac:dyDescent="0.2">
      <c r="A50" s="10"/>
      <c r="B50" s="56"/>
      <c r="D50" s="9"/>
      <c r="E50" s="17"/>
      <c r="F50" s="17"/>
      <c r="G50" s="55"/>
      <c r="H50" s="8"/>
    </row>
    <row r="51" spans="1:8" s="2" customFormat="1" x14ac:dyDescent="0.2">
      <c r="A51" s="10"/>
      <c r="B51" s="56"/>
      <c r="D51" s="9"/>
      <c r="E51" s="17"/>
      <c r="F51" s="17"/>
      <c r="G51" s="55"/>
      <c r="H51" s="8"/>
    </row>
    <row r="52" spans="1:8" s="2" customFormat="1" x14ac:dyDescent="0.2">
      <c r="A52" s="10"/>
      <c r="B52" s="56"/>
      <c r="D52" s="9"/>
      <c r="E52" s="17"/>
      <c r="F52" s="17"/>
      <c r="G52" s="55"/>
      <c r="H52" s="8"/>
    </row>
    <row r="53" spans="1:8" s="2" customFormat="1" x14ac:dyDescent="0.2">
      <c r="A53" s="10"/>
      <c r="B53" s="56"/>
      <c r="D53" s="9"/>
      <c r="E53" s="17"/>
      <c r="F53" s="17"/>
      <c r="G53" s="55"/>
      <c r="H53" s="8"/>
    </row>
    <row r="54" spans="1:8" s="2" customFormat="1" x14ac:dyDescent="0.2">
      <c r="A54" s="10"/>
      <c r="B54" s="56"/>
      <c r="D54" s="9"/>
      <c r="E54" s="17"/>
      <c r="F54" s="17"/>
      <c r="G54" s="55"/>
      <c r="H54" s="8"/>
    </row>
    <row r="55" spans="1:8" s="2" customFormat="1" x14ac:dyDescent="0.2">
      <c r="A55" s="10"/>
      <c r="B55" s="56"/>
      <c r="D55" s="9"/>
      <c r="E55" s="17"/>
      <c r="F55" s="17"/>
      <c r="G55" s="55"/>
      <c r="H55" s="8"/>
    </row>
    <row r="56" spans="1:8" s="2" customFormat="1" x14ac:dyDescent="0.2">
      <c r="A56" s="10"/>
      <c r="B56" s="10"/>
      <c r="D56" s="9"/>
      <c r="E56" s="17"/>
      <c r="F56" s="17"/>
      <c r="G56" s="55"/>
      <c r="H56" s="8"/>
    </row>
    <row r="57" spans="1:8" s="2" customFormat="1" x14ac:dyDescent="0.2">
      <c r="A57" s="10"/>
      <c r="B57" s="10"/>
      <c r="D57" s="9"/>
      <c r="E57" s="17"/>
      <c r="F57" s="17"/>
      <c r="G57" s="55"/>
      <c r="H57" s="8"/>
    </row>
    <row r="58" spans="1:8" s="2" customFormat="1" x14ac:dyDescent="0.2">
      <c r="A58" s="10"/>
      <c r="B58" s="10"/>
      <c r="D58" s="9"/>
      <c r="E58" s="17"/>
      <c r="F58" s="17"/>
      <c r="G58" s="55"/>
      <c r="H58" s="8"/>
    </row>
    <row r="59" spans="1:8" s="2" customFormat="1" x14ac:dyDescent="0.2">
      <c r="A59" s="10"/>
      <c r="B59" s="10"/>
      <c r="D59" s="9"/>
      <c r="E59" s="18"/>
      <c r="F59" s="17"/>
      <c r="G59" s="55"/>
      <c r="H59" s="8"/>
    </row>
    <row r="60" spans="1:8" s="2" customFormat="1" x14ac:dyDescent="0.2">
      <c r="A60" s="10"/>
      <c r="B60" s="10"/>
      <c r="D60" s="9"/>
      <c r="E60" s="17"/>
      <c r="F60" s="17"/>
      <c r="G60" s="55"/>
      <c r="H60" s="8"/>
    </row>
    <row r="61" spans="1:8" s="2" customFormat="1" x14ac:dyDescent="0.2">
      <c r="A61" s="10"/>
      <c r="B61" s="10"/>
      <c r="D61" s="9"/>
      <c r="E61" s="17"/>
      <c r="F61" s="17"/>
      <c r="G61" s="55"/>
      <c r="H61" s="8"/>
    </row>
    <row r="62" spans="1:8" s="2" customFormat="1" x14ac:dyDescent="0.2">
      <c r="A62" s="10"/>
      <c r="B62" s="10"/>
      <c r="D62" s="9"/>
      <c r="E62" s="17"/>
      <c r="F62" s="17"/>
      <c r="G62" s="55"/>
      <c r="H62" s="8"/>
    </row>
    <row r="63" spans="1:8" s="2" customFormat="1" x14ac:dyDescent="0.2">
      <c r="A63" s="10"/>
      <c r="B63" s="10"/>
      <c r="D63" s="9"/>
      <c r="E63" s="17"/>
      <c r="F63" s="17"/>
      <c r="G63" s="55"/>
      <c r="H63" s="8"/>
    </row>
    <row r="64" spans="1:8" s="2" customFormat="1" x14ac:dyDescent="0.2">
      <c r="A64" s="10"/>
      <c r="B64" s="10"/>
      <c r="D64" s="9"/>
      <c r="E64" s="17"/>
      <c r="F64" s="17"/>
      <c r="G64" s="55"/>
      <c r="H64" s="8"/>
    </row>
    <row r="65" spans="1:8" s="2" customFormat="1" x14ac:dyDescent="0.2">
      <c r="A65" s="10"/>
      <c r="B65" s="10"/>
      <c r="D65" s="9"/>
      <c r="E65" s="17"/>
      <c r="F65" s="17"/>
      <c r="G65" s="55"/>
      <c r="H65" s="8"/>
    </row>
    <row r="66" spans="1:8" s="2" customFormat="1" x14ac:dyDescent="0.2">
      <c r="A66" s="10"/>
      <c r="B66" s="10"/>
      <c r="D66" s="9"/>
      <c r="E66" s="17"/>
      <c r="F66" s="17"/>
      <c r="G66" s="55"/>
      <c r="H66" s="8"/>
    </row>
    <row r="67" spans="1:8" s="2" customFormat="1" x14ac:dyDescent="0.2">
      <c r="A67" s="10"/>
      <c r="B67" s="10"/>
      <c r="D67" s="9"/>
      <c r="E67" s="17"/>
      <c r="F67" s="17"/>
      <c r="G67" s="55"/>
      <c r="H67" s="8"/>
    </row>
    <row r="68" spans="1:8" s="2" customFormat="1" x14ac:dyDescent="0.2">
      <c r="A68" s="10"/>
      <c r="B68" s="10"/>
      <c r="D68" s="9"/>
      <c r="E68" s="17"/>
      <c r="F68" s="17"/>
      <c r="G68" s="55"/>
      <c r="H68" s="8"/>
    </row>
    <row r="69" spans="1:8" s="2" customFormat="1" x14ac:dyDescent="0.2">
      <c r="A69" s="10"/>
      <c r="B69" s="10"/>
      <c r="D69" s="9"/>
      <c r="E69" s="17"/>
      <c r="F69" s="17"/>
      <c r="G69" s="55"/>
      <c r="H69" s="8"/>
    </row>
    <row r="70" spans="1:8" s="2" customFormat="1" x14ac:dyDescent="0.2">
      <c r="A70" s="10"/>
      <c r="B70" s="10"/>
      <c r="D70" s="9"/>
      <c r="E70" s="17"/>
      <c r="F70" s="17"/>
      <c r="G70" s="55"/>
      <c r="H70" s="8"/>
    </row>
    <row r="71" spans="1:8" s="2" customFormat="1" x14ac:dyDescent="0.2">
      <c r="A71" s="10"/>
      <c r="B71" s="10"/>
      <c r="D71" s="9"/>
      <c r="E71" s="17"/>
      <c r="F71" s="17"/>
      <c r="G71" s="55"/>
      <c r="H71" s="8"/>
    </row>
    <row r="72" spans="1:8" s="2" customFormat="1" x14ac:dyDescent="0.2">
      <c r="A72" s="10"/>
      <c r="B72" s="10"/>
      <c r="D72" s="9"/>
      <c r="E72" s="17"/>
      <c r="F72" s="17"/>
      <c r="G72" s="55"/>
      <c r="H72" s="8"/>
    </row>
    <row r="73" spans="1:8" s="2" customFormat="1" x14ac:dyDescent="0.2">
      <c r="A73" s="10"/>
      <c r="B73" s="10"/>
      <c r="D73" s="9"/>
      <c r="E73" s="17"/>
      <c r="F73" s="17"/>
      <c r="G73" s="55"/>
      <c r="H73" s="8"/>
    </row>
    <row r="74" spans="1:8" s="2" customFormat="1" x14ac:dyDescent="0.2">
      <c r="A74" s="10"/>
      <c r="B74" s="10"/>
      <c r="D74" s="9"/>
      <c r="E74" s="17"/>
      <c r="F74" s="17"/>
      <c r="G74" s="55"/>
      <c r="H74" s="8"/>
    </row>
    <row r="75" spans="1:8" s="2" customFormat="1" x14ac:dyDescent="0.2">
      <c r="A75" s="10"/>
      <c r="B75" s="10"/>
      <c r="D75" s="9"/>
      <c r="E75" s="17"/>
      <c r="F75" s="17"/>
      <c r="G75" s="55"/>
      <c r="H75" s="8"/>
    </row>
    <row r="76" spans="1:8" s="2" customFormat="1" x14ac:dyDescent="0.2">
      <c r="A76" s="10"/>
      <c r="B76" s="10"/>
      <c r="D76" s="9"/>
      <c r="E76" s="17"/>
      <c r="F76" s="17"/>
      <c r="G76" s="55"/>
      <c r="H76" s="8"/>
    </row>
    <row r="77" spans="1:8" s="2" customFormat="1" x14ac:dyDescent="0.2">
      <c r="A77" s="10"/>
      <c r="B77" s="10"/>
      <c r="D77" s="9"/>
      <c r="E77" s="17"/>
      <c r="F77" s="17"/>
      <c r="G77" s="55"/>
      <c r="H77" s="8"/>
    </row>
    <row r="78" spans="1:8" s="2" customFormat="1" x14ac:dyDescent="0.2">
      <c r="A78" s="10"/>
      <c r="B78" s="10"/>
      <c r="D78" s="9"/>
      <c r="E78" s="17"/>
      <c r="F78" s="17"/>
      <c r="G78" s="55"/>
      <c r="H78" s="8"/>
    </row>
    <row r="79" spans="1:8" s="2" customFormat="1" x14ac:dyDescent="0.2">
      <c r="A79" s="10"/>
      <c r="B79" s="10"/>
      <c r="D79" s="9"/>
      <c r="E79" s="17"/>
      <c r="F79" s="17"/>
      <c r="G79" s="55"/>
      <c r="H79" s="8"/>
    </row>
    <row r="80" spans="1:8" s="2" customFormat="1" x14ac:dyDescent="0.2">
      <c r="A80" s="10"/>
      <c r="B80" s="10"/>
      <c r="D80" s="9"/>
      <c r="E80" s="17"/>
      <c r="F80" s="17"/>
      <c r="G80" s="55"/>
      <c r="H80" s="8"/>
    </row>
    <row r="81" spans="1:8" s="2" customFormat="1" x14ac:dyDescent="0.2">
      <c r="A81" s="10"/>
      <c r="B81" s="10"/>
      <c r="C81" s="15"/>
      <c r="D81" s="9"/>
      <c r="E81" s="17"/>
      <c r="F81" s="17"/>
      <c r="G81" s="55"/>
      <c r="H81" s="8"/>
    </row>
    <row r="82" spans="1:8" s="2" customFormat="1" x14ac:dyDescent="0.2">
      <c r="A82" s="10"/>
      <c r="B82" s="10"/>
      <c r="C82" s="15"/>
      <c r="D82" s="9"/>
      <c r="E82" s="17"/>
      <c r="F82" s="17"/>
      <c r="G82" s="55"/>
      <c r="H82" s="8"/>
    </row>
    <row r="83" spans="1:8" s="2" customFormat="1" x14ac:dyDescent="0.2">
      <c r="A83" s="10"/>
      <c r="B83" s="10"/>
      <c r="C83" s="15"/>
      <c r="D83" s="9"/>
      <c r="E83" s="8"/>
      <c r="F83" s="8"/>
      <c r="G83" s="55"/>
      <c r="H83" s="8"/>
    </row>
    <row r="84" spans="1:8" s="2" customFormat="1" x14ac:dyDescent="0.2">
      <c r="A84" s="10"/>
      <c r="B84" s="10"/>
      <c r="C84" s="15"/>
      <c r="D84" s="9"/>
      <c r="E84" s="17"/>
      <c r="F84" s="17"/>
      <c r="G84" s="55"/>
      <c r="H84" s="8"/>
    </row>
    <row r="85" spans="1:8" s="2" customFormat="1" x14ac:dyDescent="0.2">
      <c r="A85" s="10"/>
      <c r="B85" s="10"/>
      <c r="C85" s="15"/>
      <c r="D85" s="9"/>
      <c r="E85" s="17"/>
      <c r="F85" s="17"/>
      <c r="G85" s="55"/>
      <c r="H85" s="8"/>
    </row>
    <row r="86" spans="1:8" s="2" customFormat="1" x14ac:dyDescent="0.2">
      <c r="A86" s="10"/>
      <c r="B86" s="10"/>
      <c r="C86" s="15"/>
      <c r="D86" s="9"/>
      <c r="E86" s="17"/>
      <c r="F86" s="17"/>
      <c r="G86" s="55"/>
      <c r="H86" s="8"/>
    </row>
    <row r="87" spans="1:8" s="2" customFormat="1" x14ac:dyDescent="0.2">
      <c r="A87" s="10"/>
      <c r="B87" s="10"/>
      <c r="C87" s="15"/>
      <c r="D87" s="9"/>
      <c r="E87" s="18"/>
      <c r="F87" s="18"/>
      <c r="G87" s="55"/>
      <c r="H87" s="8"/>
    </row>
    <row r="88" spans="1:8" s="2" customFormat="1" x14ac:dyDescent="0.2">
      <c r="A88" s="10"/>
      <c r="B88" s="10"/>
      <c r="C88" s="15"/>
      <c r="D88" s="9"/>
      <c r="E88" s="17"/>
      <c r="F88" s="17"/>
      <c r="G88" s="55"/>
      <c r="H88" s="8"/>
    </row>
    <row r="89" spans="1:8" s="2" customFormat="1" x14ac:dyDescent="0.2">
      <c r="A89" s="10"/>
      <c r="B89" s="10"/>
      <c r="C89" s="15"/>
      <c r="D89" s="9"/>
      <c r="E89" s="17"/>
      <c r="F89" s="17"/>
      <c r="G89" s="55"/>
      <c r="H89" s="8"/>
    </row>
    <row r="90" spans="1:8" s="2" customFormat="1" x14ac:dyDescent="0.2">
      <c r="A90" s="10"/>
      <c r="B90" s="10"/>
      <c r="C90" s="15"/>
      <c r="D90" s="9"/>
      <c r="E90" s="17"/>
      <c r="F90" s="17"/>
      <c r="G90" s="55"/>
      <c r="H90" s="8"/>
    </row>
    <row r="91" spans="1:8" s="2" customFormat="1" x14ac:dyDescent="0.2">
      <c r="A91" s="10"/>
      <c r="B91" s="10"/>
      <c r="C91" s="15"/>
      <c r="D91" s="9"/>
      <c r="E91" s="17"/>
      <c r="F91" s="17"/>
      <c r="G91" s="55"/>
      <c r="H91" s="8"/>
    </row>
    <row r="92" spans="1:8" s="2" customFormat="1" x14ac:dyDescent="0.2">
      <c r="A92" s="10"/>
      <c r="B92" s="10"/>
      <c r="C92" s="15"/>
      <c r="D92" s="9"/>
      <c r="E92" s="17"/>
      <c r="F92" s="17"/>
      <c r="G92" s="55"/>
      <c r="H92" s="8"/>
    </row>
    <row r="93" spans="1:8" s="2" customFormat="1" x14ac:dyDescent="0.2">
      <c r="A93" s="10"/>
      <c r="B93" s="10"/>
      <c r="C93" s="15"/>
      <c r="D93" s="9"/>
      <c r="E93" s="17"/>
      <c r="F93" s="17"/>
      <c r="G93" s="55"/>
      <c r="H93" s="8"/>
    </row>
    <row r="94" spans="1:8" s="2" customFormat="1" x14ac:dyDescent="0.2">
      <c r="A94" s="10"/>
      <c r="B94" s="10"/>
      <c r="C94" s="15"/>
      <c r="D94" s="9"/>
      <c r="E94" s="17"/>
      <c r="F94" s="17"/>
      <c r="G94" s="55"/>
      <c r="H94" s="8"/>
    </row>
    <row r="95" spans="1:8" s="2" customFormat="1" x14ac:dyDescent="0.2">
      <c r="A95" s="10"/>
      <c r="B95" s="10"/>
      <c r="C95" s="15"/>
      <c r="D95" s="9"/>
      <c r="E95" s="17"/>
      <c r="F95" s="17"/>
      <c r="G95" s="55"/>
      <c r="H95" s="8"/>
    </row>
    <row r="96" spans="1:8" s="2" customFormat="1" x14ac:dyDescent="0.2">
      <c r="A96" s="10"/>
      <c r="B96" s="10"/>
      <c r="C96" s="15"/>
      <c r="D96" s="9"/>
      <c r="E96" s="17"/>
      <c r="F96" s="17"/>
      <c r="G96" s="55"/>
      <c r="H96" s="8"/>
    </row>
    <row r="97" spans="1:8" s="2" customFormat="1" x14ac:dyDescent="0.2">
      <c r="A97" s="10"/>
      <c r="B97" s="10"/>
      <c r="C97" s="15"/>
      <c r="D97" s="9"/>
      <c r="E97" s="17"/>
      <c r="F97" s="17"/>
      <c r="G97" s="55"/>
      <c r="H97" s="8"/>
    </row>
    <row r="98" spans="1:8" s="2" customFormat="1" x14ac:dyDescent="0.2">
      <c r="A98" s="10"/>
      <c r="B98" s="10"/>
      <c r="C98" s="15"/>
      <c r="D98" s="9"/>
      <c r="E98" s="17"/>
      <c r="F98" s="17"/>
      <c r="G98" s="55"/>
      <c r="H98" s="8"/>
    </row>
    <row r="99" spans="1:8" s="2" customFormat="1" x14ac:dyDescent="0.2">
      <c r="A99" s="10"/>
      <c r="B99" s="10"/>
      <c r="C99" s="15"/>
      <c r="D99" s="9"/>
      <c r="E99" s="17"/>
      <c r="F99" s="17"/>
      <c r="G99" s="55"/>
      <c r="H99" s="8"/>
    </row>
    <row r="100" spans="1:8" s="2" customFormat="1" x14ac:dyDescent="0.2">
      <c r="A100" s="10"/>
      <c r="B100" s="10"/>
      <c r="C100" s="15"/>
      <c r="D100" s="9"/>
      <c r="E100" s="17"/>
      <c r="F100" s="17"/>
      <c r="G100" s="55"/>
      <c r="H100" s="8"/>
    </row>
    <row r="101" spans="1:8" s="2" customFormat="1" x14ac:dyDescent="0.2">
      <c r="A101" s="10"/>
      <c r="B101" s="10"/>
      <c r="C101" s="15"/>
      <c r="D101" s="9"/>
      <c r="E101" s="17"/>
      <c r="F101" s="17"/>
      <c r="G101" s="55"/>
      <c r="H101" s="8"/>
    </row>
    <row r="102" spans="1:8" s="2" customFormat="1" x14ac:dyDescent="0.2">
      <c r="A102" s="10"/>
      <c r="B102" s="10"/>
      <c r="C102" s="15"/>
      <c r="D102" s="9"/>
      <c r="E102" s="17"/>
      <c r="F102" s="17"/>
      <c r="G102" s="55"/>
      <c r="H102" s="8"/>
    </row>
    <row r="103" spans="1:8" s="2" customFormat="1" x14ac:dyDescent="0.2">
      <c r="A103" s="10"/>
      <c r="B103" s="10"/>
      <c r="C103" s="15"/>
      <c r="D103" s="9"/>
      <c r="E103" s="17"/>
      <c r="F103" s="17"/>
      <c r="G103" s="55"/>
      <c r="H103" s="8"/>
    </row>
    <row r="104" spans="1:8" s="2" customFormat="1" x14ac:dyDescent="0.2">
      <c r="A104" s="10"/>
      <c r="B104" s="10"/>
      <c r="C104" s="15"/>
      <c r="D104" s="9"/>
      <c r="E104" s="17"/>
      <c r="F104" s="17"/>
      <c r="G104" s="55"/>
      <c r="H104" s="8"/>
    </row>
    <row r="105" spans="1:8" s="2" customFormat="1" x14ac:dyDescent="0.2">
      <c r="A105" s="10"/>
      <c r="B105" s="10"/>
      <c r="C105" s="15"/>
      <c r="D105" s="9"/>
      <c r="E105" s="17"/>
      <c r="F105" s="17"/>
      <c r="G105" s="55"/>
      <c r="H105" s="8"/>
    </row>
    <row r="106" spans="1:8" s="2" customFormat="1" x14ac:dyDescent="0.2">
      <c r="A106" s="10"/>
      <c r="B106" s="10"/>
      <c r="C106" s="15"/>
      <c r="D106" s="9"/>
      <c r="E106" s="17"/>
      <c r="F106" s="17"/>
      <c r="G106" s="55"/>
      <c r="H106" s="8"/>
    </row>
    <row r="107" spans="1:8" s="2" customFormat="1" x14ac:dyDescent="0.2">
      <c r="A107" s="10"/>
      <c r="B107" s="10"/>
      <c r="C107" s="15"/>
      <c r="D107" s="9"/>
      <c r="E107" s="17"/>
      <c r="F107" s="17"/>
      <c r="G107" s="55"/>
      <c r="H107" s="8"/>
    </row>
    <row r="108" spans="1:8" s="2" customFormat="1" x14ac:dyDescent="0.2">
      <c r="A108" s="10"/>
      <c r="B108" s="10"/>
      <c r="C108" s="15"/>
      <c r="D108" s="9"/>
      <c r="E108" s="17"/>
      <c r="F108" s="17"/>
      <c r="G108" s="55"/>
      <c r="H108" s="8"/>
    </row>
    <row r="109" spans="1:8" s="2" customFormat="1" x14ac:dyDescent="0.2">
      <c r="A109" s="10"/>
      <c r="B109" s="10"/>
      <c r="C109" s="15"/>
      <c r="D109" s="9"/>
      <c r="E109" s="17"/>
      <c r="F109" s="17"/>
      <c r="G109" s="55"/>
      <c r="H109" s="8"/>
    </row>
    <row r="110" spans="1:8" s="2" customFormat="1" x14ac:dyDescent="0.2">
      <c r="A110" s="10"/>
      <c r="B110" s="10"/>
      <c r="C110" s="15"/>
      <c r="D110" s="9"/>
      <c r="E110" s="17"/>
      <c r="F110" s="17"/>
      <c r="G110" s="55"/>
      <c r="H110" s="8"/>
    </row>
    <row r="111" spans="1:8" s="2" customFormat="1" x14ac:dyDescent="0.2">
      <c r="A111" s="10"/>
      <c r="B111" s="10"/>
      <c r="C111" s="15"/>
      <c r="D111" s="9"/>
      <c r="E111" s="17"/>
      <c r="F111" s="17"/>
      <c r="G111" s="55"/>
      <c r="H111" s="8"/>
    </row>
    <row r="112" spans="1:8" s="2" customFormat="1" x14ac:dyDescent="0.2">
      <c r="A112" s="10"/>
      <c r="B112" s="10"/>
      <c r="C112" s="15"/>
      <c r="D112" s="9"/>
      <c r="E112" s="17"/>
      <c r="F112" s="17"/>
      <c r="G112" s="55"/>
      <c r="H112" s="8"/>
    </row>
    <row r="113" spans="1:8" s="2" customFormat="1" x14ac:dyDescent="0.2">
      <c r="A113" s="10"/>
      <c r="B113" s="10"/>
      <c r="C113" s="15"/>
      <c r="D113" s="9"/>
      <c r="E113" s="17"/>
      <c r="F113" s="17"/>
      <c r="G113" s="55"/>
      <c r="H113" s="8"/>
    </row>
    <row r="114" spans="1:8" s="2" customFormat="1" x14ac:dyDescent="0.2">
      <c r="A114" s="10"/>
      <c r="B114" s="10"/>
      <c r="C114" s="15"/>
      <c r="D114" s="9"/>
      <c r="E114" s="17"/>
      <c r="F114" s="17"/>
      <c r="G114" s="55"/>
      <c r="H114" s="8"/>
    </row>
    <row r="115" spans="1:8" s="2" customFormat="1" x14ac:dyDescent="0.2">
      <c r="A115" s="10"/>
      <c r="B115" s="10"/>
      <c r="C115" s="15"/>
      <c r="D115" s="9"/>
      <c r="E115" s="8"/>
      <c r="F115" s="8"/>
      <c r="G115" s="55"/>
      <c r="H115" s="8"/>
    </row>
    <row r="116" spans="1:8" s="2" customFormat="1" x14ac:dyDescent="0.2">
      <c r="A116" s="10"/>
      <c r="B116" s="10"/>
      <c r="C116" s="15"/>
      <c r="D116" s="9"/>
      <c r="E116" s="17"/>
      <c r="F116" s="17"/>
      <c r="G116" s="55"/>
      <c r="H116" s="8"/>
    </row>
    <row r="117" spans="1:8" s="2" customFormat="1" x14ac:dyDescent="0.2">
      <c r="A117" s="10"/>
      <c r="B117" s="10"/>
      <c r="C117" s="15"/>
      <c r="D117" s="9"/>
      <c r="E117" s="17"/>
      <c r="F117" s="17"/>
      <c r="G117" s="55"/>
      <c r="H117" s="8"/>
    </row>
    <row r="118" spans="1:8" s="2" customFormat="1" x14ac:dyDescent="0.2">
      <c r="A118" s="10"/>
      <c r="B118" s="10"/>
      <c r="C118" s="15"/>
      <c r="D118" s="9"/>
      <c r="E118" s="17"/>
      <c r="F118" s="17"/>
      <c r="G118" s="55"/>
      <c r="H118" s="8"/>
    </row>
    <row r="119" spans="1:8" s="2" customFormat="1" x14ac:dyDescent="0.2">
      <c r="A119" s="10"/>
      <c r="B119" s="10"/>
      <c r="C119" s="8"/>
      <c r="D119" s="9"/>
      <c r="E119" s="17"/>
      <c r="F119" s="17"/>
      <c r="G119" s="55"/>
      <c r="H119" s="8"/>
    </row>
    <row r="120" spans="1:8" s="2" customFormat="1" x14ac:dyDescent="0.2">
      <c r="A120" s="10"/>
      <c r="B120" s="10"/>
      <c r="C120" s="8"/>
      <c r="D120" s="9"/>
      <c r="E120" s="17"/>
      <c r="F120" s="17"/>
      <c r="G120" s="55"/>
      <c r="H120" s="8"/>
    </row>
    <row r="121" spans="1:8" s="2" customFormat="1" x14ac:dyDescent="0.2">
      <c r="A121" s="10"/>
      <c r="B121" s="10"/>
      <c r="C121" s="8"/>
      <c r="D121" s="9"/>
      <c r="E121" s="17"/>
      <c r="F121" s="17"/>
      <c r="G121" s="55"/>
      <c r="H121" s="8"/>
    </row>
    <row r="122" spans="1:8" s="2" customFormat="1" x14ac:dyDescent="0.2">
      <c r="A122" s="10"/>
      <c r="B122" s="10"/>
      <c r="C122" s="8"/>
      <c r="D122" s="9"/>
      <c r="E122" s="17"/>
      <c r="F122" s="17"/>
      <c r="G122" s="55"/>
      <c r="H122" s="8"/>
    </row>
    <row r="123" spans="1:8" s="2" customFormat="1" x14ac:dyDescent="0.2">
      <c r="A123" s="10"/>
      <c r="B123" s="10"/>
      <c r="C123" s="8"/>
      <c r="D123" s="9"/>
      <c r="E123" s="17"/>
      <c r="F123" s="17"/>
      <c r="G123" s="55"/>
      <c r="H123" s="8"/>
    </row>
    <row r="124" spans="1:8" s="2" customFormat="1" x14ac:dyDescent="0.2">
      <c r="A124" s="10"/>
      <c r="B124" s="10"/>
      <c r="C124" s="8"/>
      <c r="D124" s="9"/>
      <c r="E124" s="17"/>
      <c r="F124" s="17"/>
      <c r="G124" s="55"/>
      <c r="H124" s="8"/>
    </row>
    <row r="125" spans="1:8" s="2" customFormat="1" x14ac:dyDescent="0.2">
      <c r="A125" s="10"/>
      <c r="B125" s="10"/>
      <c r="C125" s="8"/>
      <c r="D125" s="9"/>
      <c r="E125" s="17"/>
      <c r="F125" s="17"/>
      <c r="G125" s="55"/>
      <c r="H125" s="8"/>
    </row>
    <row r="126" spans="1:8" s="2" customFormat="1" x14ac:dyDescent="0.2">
      <c r="A126" s="10"/>
      <c r="B126" s="10"/>
      <c r="C126" s="8"/>
      <c r="D126" s="9"/>
      <c r="E126" s="17"/>
      <c r="F126" s="17"/>
      <c r="G126" s="55"/>
      <c r="H126" s="8"/>
    </row>
    <row r="127" spans="1:8" s="2" customFormat="1" x14ac:dyDescent="0.2">
      <c r="A127" s="10"/>
      <c r="B127" s="10"/>
      <c r="C127" s="15"/>
      <c r="D127" s="9"/>
      <c r="E127" s="17"/>
      <c r="F127" s="17"/>
      <c r="G127" s="55"/>
      <c r="H127" s="8"/>
    </row>
    <row r="128" spans="1:8" s="2" customFormat="1" x14ac:dyDescent="0.2">
      <c r="A128" s="10"/>
      <c r="B128" s="10"/>
      <c r="C128" s="15"/>
      <c r="D128" s="9"/>
      <c r="E128" s="17"/>
      <c r="F128" s="17"/>
      <c r="G128" s="55"/>
      <c r="H128" s="8"/>
    </row>
    <row r="129" spans="1:8" s="2" customFormat="1" x14ac:dyDescent="0.2">
      <c r="A129" s="10"/>
      <c r="B129" s="10"/>
      <c r="C129" s="15"/>
      <c r="D129" s="9"/>
      <c r="E129" s="17"/>
      <c r="F129" s="17"/>
      <c r="G129" s="55"/>
      <c r="H129" s="8"/>
    </row>
    <row r="130" spans="1:8" s="2" customFormat="1" x14ac:dyDescent="0.2">
      <c r="A130" s="10"/>
      <c r="B130" s="10"/>
      <c r="C130" s="15"/>
      <c r="D130" s="9"/>
      <c r="E130" s="17"/>
      <c r="F130" s="17"/>
      <c r="G130" s="55"/>
      <c r="H130" s="8"/>
    </row>
    <row r="131" spans="1:8" s="2" customFormat="1" x14ac:dyDescent="0.2">
      <c r="A131" s="10"/>
      <c r="B131" s="10"/>
      <c r="C131" s="15"/>
      <c r="D131" s="9"/>
      <c r="E131" s="17"/>
      <c r="F131" s="17"/>
      <c r="G131" s="55"/>
      <c r="H131" s="8"/>
    </row>
    <row r="132" spans="1:8" s="2" customFormat="1" x14ac:dyDescent="0.2">
      <c r="A132" s="10"/>
      <c r="B132" s="10"/>
      <c r="C132" s="15"/>
      <c r="D132" s="9"/>
      <c r="E132" s="17"/>
      <c r="F132" s="17"/>
      <c r="G132" s="55"/>
      <c r="H132" s="8"/>
    </row>
    <row r="133" spans="1:8" s="2" customFormat="1" x14ac:dyDescent="0.2">
      <c r="A133" s="10"/>
      <c r="B133" s="10"/>
      <c r="C133" s="15"/>
      <c r="D133" s="9"/>
      <c r="E133" s="17"/>
      <c r="F133" s="17"/>
      <c r="G133" s="55"/>
      <c r="H133" s="8"/>
    </row>
    <row r="134" spans="1:8" s="2" customFormat="1" x14ac:dyDescent="0.2">
      <c r="A134" s="10"/>
      <c r="B134" s="10"/>
      <c r="C134" s="15"/>
      <c r="D134" s="9"/>
      <c r="E134" s="17"/>
      <c r="F134" s="17"/>
      <c r="G134" s="55"/>
      <c r="H134" s="8"/>
    </row>
    <row r="135" spans="1:8" s="2" customFormat="1" x14ac:dyDescent="0.2">
      <c r="A135" s="10"/>
      <c r="B135" s="10"/>
      <c r="C135" s="15"/>
      <c r="D135" s="9"/>
      <c r="E135" s="17"/>
      <c r="F135" s="17"/>
      <c r="G135" s="55"/>
      <c r="H135" s="8"/>
    </row>
    <row r="136" spans="1:8" s="2" customFormat="1" x14ac:dyDescent="0.2">
      <c r="A136" s="10"/>
      <c r="B136" s="10"/>
      <c r="C136" s="15"/>
      <c r="D136" s="9"/>
      <c r="E136" s="17"/>
      <c r="F136" s="17"/>
      <c r="G136" s="55"/>
      <c r="H136" s="8"/>
    </row>
    <row r="137" spans="1:8" s="2" customFormat="1" x14ac:dyDescent="0.2">
      <c r="A137" s="10"/>
      <c r="B137" s="10"/>
      <c r="C137" s="15"/>
      <c r="D137" s="9"/>
      <c r="E137" s="17"/>
      <c r="F137" s="17"/>
      <c r="G137" s="55"/>
      <c r="H137" s="8"/>
    </row>
    <row r="138" spans="1:8" s="2" customFormat="1" x14ac:dyDescent="0.2">
      <c r="A138" s="10"/>
      <c r="B138" s="10"/>
      <c r="C138" s="15"/>
      <c r="D138" s="9"/>
      <c r="E138" s="17"/>
      <c r="F138" s="17"/>
      <c r="G138" s="55"/>
      <c r="H138" s="8"/>
    </row>
    <row r="139" spans="1:8" s="2" customFormat="1" x14ac:dyDescent="0.2">
      <c r="A139" s="10"/>
      <c r="B139" s="10"/>
      <c r="C139" s="15"/>
      <c r="D139" s="9"/>
      <c r="E139" s="17"/>
      <c r="F139" s="17"/>
      <c r="G139" s="55"/>
      <c r="H139" s="8"/>
    </row>
    <row r="140" spans="1:8" s="2" customFormat="1" x14ac:dyDescent="0.2">
      <c r="A140" s="10"/>
      <c r="B140" s="10"/>
      <c r="C140" s="15"/>
      <c r="D140" s="9"/>
      <c r="E140" s="17"/>
      <c r="F140" s="17"/>
      <c r="G140" s="55"/>
      <c r="H140" s="8"/>
    </row>
    <row r="141" spans="1:8" s="2" customFormat="1" x14ac:dyDescent="0.2">
      <c r="A141" s="10"/>
      <c r="B141" s="10"/>
      <c r="C141" s="15"/>
      <c r="D141" s="9"/>
      <c r="E141" s="17"/>
      <c r="F141" s="17"/>
      <c r="G141" s="55"/>
      <c r="H141" s="8"/>
    </row>
    <row r="142" spans="1:8" s="2" customFormat="1" x14ac:dyDescent="0.2">
      <c r="A142" s="10"/>
      <c r="B142" s="10"/>
      <c r="C142" s="15"/>
      <c r="D142" s="9"/>
      <c r="E142" s="17"/>
      <c r="F142" s="17"/>
      <c r="G142" s="55"/>
      <c r="H142" s="8"/>
    </row>
    <row r="143" spans="1:8" s="2" customFormat="1" x14ac:dyDescent="0.2">
      <c r="A143" s="10"/>
      <c r="B143" s="10"/>
      <c r="C143" s="15"/>
      <c r="D143" s="9"/>
      <c r="E143" s="17"/>
      <c r="F143" s="17"/>
      <c r="G143" s="55"/>
      <c r="H143" s="8"/>
    </row>
    <row r="144" spans="1:8" s="2" customFormat="1" x14ac:dyDescent="0.2">
      <c r="A144" s="10"/>
      <c r="B144" s="10"/>
      <c r="C144" s="15"/>
      <c r="D144" s="9"/>
      <c r="E144" s="17"/>
      <c r="F144" s="17"/>
      <c r="G144" s="55"/>
      <c r="H144" s="8"/>
    </row>
    <row r="145" spans="1:8" s="2" customFormat="1" x14ac:dyDescent="0.2">
      <c r="A145" s="10"/>
      <c r="B145" s="10"/>
      <c r="C145" s="15"/>
      <c r="D145" s="9"/>
      <c r="E145" s="17"/>
      <c r="F145" s="17"/>
      <c r="G145" s="55"/>
      <c r="H145" s="8"/>
    </row>
    <row r="146" spans="1:8" s="2" customFormat="1" x14ac:dyDescent="0.2">
      <c r="A146" s="10"/>
      <c r="B146" s="10"/>
      <c r="C146" s="15"/>
      <c r="D146" s="9"/>
      <c r="E146" s="17"/>
      <c r="F146" s="17"/>
      <c r="G146" s="55"/>
      <c r="H146" s="8"/>
    </row>
    <row r="147" spans="1:8" s="2" customFormat="1" x14ac:dyDescent="0.2">
      <c r="A147" s="10"/>
      <c r="B147" s="10"/>
      <c r="C147" s="15"/>
      <c r="D147" s="9"/>
      <c r="E147" s="17"/>
      <c r="F147" s="17"/>
      <c r="G147" s="55"/>
      <c r="H147" s="8"/>
    </row>
    <row r="148" spans="1:8" s="2" customFormat="1" x14ac:dyDescent="0.2">
      <c r="A148" s="10"/>
      <c r="B148" s="10"/>
      <c r="C148" s="15"/>
      <c r="D148" s="9"/>
      <c r="E148" s="17"/>
      <c r="F148" s="17"/>
      <c r="G148" s="55"/>
      <c r="H148" s="8"/>
    </row>
    <row r="149" spans="1:8" s="2" customFormat="1" x14ac:dyDescent="0.2">
      <c r="A149" s="10"/>
      <c r="B149" s="10"/>
      <c r="C149" s="15"/>
      <c r="D149" s="9"/>
      <c r="E149" s="17"/>
      <c r="F149" s="17"/>
      <c r="G149" s="55"/>
      <c r="H149" s="8"/>
    </row>
    <row r="150" spans="1:8" s="2" customFormat="1" x14ac:dyDescent="0.2">
      <c r="A150" s="10"/>
      <c r="B150" s="10"/>
      <c r="C150" s="15"/>
      <c r="D150" s="9"/>
      <c r="E150" s="17"/>
      <c r="F150" s="17"/>
      <c r="G150" s="55"/>
      <c r="H150" s="8"/>
    </row>
    <row r="151" spans="1:8" s="2" customFormat="1" x14ac:dyDescent="0.2">
      <c r="A151" s="10"/>
      <c r="B151" s="10"/>
      <c r="C151" s="15"/>
      <c r="D151" s="9"/>
      <c r="E151" s="17"/>
      <c r="F151" s="17"/>
      <c r="G151" s="55"/>
      <c r="H151" s="8"/>
    </row>
    <row r="152" spans="1:8" s="2" customFormat="1" x14ac:dyDescent="0.2">
      <c r="A152" s="10"/>
      <c r="B152" s="10"/>
      <c r="C152" s="15"/>
      <c r="D152" s="9"/>
      <c r="E152" s="17"/>
      <c r="F152" s="17"/>
      <c r="G152" s="55"/>
      <c r="H152" s="8"/>
    </row>
    <row r="153" spans="1:8" s="2" customFormat="1" x14ac:dyDescent="0.2">
      <c r="A153" s="10"/>
      <c r="B153" s="10"/>
      <c r="C153" s="15"/>
      <c r="D153" s="9"/>
      <c r="E153" s="17"/>
      <c r="F153" s="17"/>
      <c r="G153" s="55"/>
      <c r="H153" s="8"/>
    </row>
    <row r="154" spans="1:8" s="2" customFormat="1" x14ac:dyDescent="0.2">
      <c r="A154" s="10"/>
      <c r="B154" s="10"/>
      <c r="C154" s="15"/>
      <c r="D154" s="9"/>
      <c r="E154" s="17"/>
      <c r="F154" s="17"/>
      <c r="G154" s="55"/>
      <c r="H154" s="8"/>
    </row>
    <row r="155" spans="1:8" s="2" customFormat="1" x14ac:dyDescent="0.2">
      <c r="A155" s="10"/>
      <c r="B155" s="10"/>
      <c r="C155" s="15"/>
      <c r="D155" s="9"/>
      <c r="E155" s="17"/>
      <c r="F155" s="17"/>
      <c r="G155" s="55"/>
      <c r="H155" s="8"/>
    </row>
    <row r="156" spans="1:8" s="2" customFormat="1" x14ac:dyDescent="0.2">
      <c r="A156" s="10"/>
      <c r="B156" s="10"/>
      <c r="C156" s="15"/>
      <c r="D156" s="9"/>
      <c r="E156" s="17"/>
      <c r="F156" s="17"/>
      <c r="G156" s="55"/>
      <c r="H156" s="8"/>
    </row>
    <row r="157" spans="1:8" s="2" customFormat="1" x14ac:dyDescent="0.2">
      <c r="A157" s="10"/>
      <c r="B157" s="10"/>
      <c r="C157" s="15"/>
      <c r="D157" s="9"/>
      <c r="E157" s="17"/>
      <c r="F157" s="17"/>
      <c r="G157" s="55"/>
      <c r="H157" s="8"/>
    </row>
    <row r="158" spans="1:8" s="2" customFormat="1" x14ac:dyDescent="0.2">
      <c r="A158" s="10"/>
      <c r="B158" s="10"/>
      <c r="C158" s="15"/>
      <c r="D158" s="9"/>
      <c r="E158" s="17"/>
      <c r="F158" s="17"/>
      <c r="G158" s="55"/>
      <c r="H158" s="8"/>
    </row>
    <row r="159" spans="1:8" s="2" customFormat="1" x14ac:dyDescent="0.2">
      <c r="A159" s="10"/>
      <c r="B159" s="10"/>
      <c r="C159" s="15"/>
      <c r="D159" s="9"/>
      <c r="E159" s="17"/>
      <c r="F159" s="17"/>
      <c r="G159" s="55"/>
      <c r="H159" s="8"/>
    </row>
    <row r="160" spans="1:8" s="2" customFormat="1" x14ac:dyDescent="0.2">
      <c r="A160" s="10"/>
      <c r="B160" s="10"/>
      <c r="C160" s="57"/>
      <c r="D160" s="9"/>
      <c r="E160" s="17"/>
      <c r="F160" s="17"/>
      <c r="G160" s="55"/>
      <c r="H160" s="8"/>
    </row>
    <row r="161" spans="1:8" s="2" customFormat="1" x14ac:dyDescent="0.2">
      <c r="A161" s="10"/>
      <c r="B161" s="10"/>
      <c r="C161" s="57"/>
      <c r="D161" s="9"/>
      <c r="E161" s="17"/>
      <c r="F161" s="17"/>
      <c r="G161" s="55"/>
      <c r="H161" s="8"/>
    </row>
    <row r="162" spans="1:8" s="2" customFormat="1" x14ac:dyDescent="0.2">
      <c r="A162" s="10"/>
      <c r="B162" s="10"/>
      <c r="C162" s="57"/>
      <c r="D162" s="9"/>
      <c r="E162" s="17"/>
      <c r="F162" s="17"/>
      <c r="G162" s="55"/>
      <c r="H162" s="8"/>
    </row>
    <row r="163" spans="1:8" s="2" customFormat="1" x14ac:dyDescent="0.2">
      <c r="A163" s="10"/>
      <c r="B163" s="10"/>
      <c r="C163" s="57"/>
      <c r="D163" s="9"/>
      <c r="E163" s="17"/>
      <c r="F163" s="17"/>
      <c r="G163" s="55"/>
      <c r="H163" s="8"/>
    </row>
    <row r="164" spans="1:8" s="2" customFormat="1" x14ac:dyDescent="0.2">
      <c r="A164" s="10"/>
      <c r="B164" s="10"/>
      <c r="C164" s="15"/>
      <c r="D164" s="9"/>
      <c r="E164" s="17"/>
      <c r="F164" s="17"/>
      <c r="G164" s="55"/>
      <c r="H164" s="8"/>
    </row>
    <row r="165" spans="1:8" s="2" customFormat="1" x14ac:dyDescent="0.2">
      <c r="A165" s="10"/>
      <c r="B165" s="10"/>
      <c r="C165" s="15"/>
      <c r="D165" s="9"/>
      <c r="E165" s="17"/>
      <c r="F165" s="17"/>
      <c r="G165" s="55"/>
      <c r="H165" s="8"/>
    </row>
    <row r="166" spans="1:8" s="2" customFormat="1" x14ac:dyDescent="0.2">
      <c r="A166" s="10"/>
      <c r="B166" s="10"/>
      <c r="C166" s="15"/>
      <c r="D166" s="9"/>
      <c r="E166" s="17"/>
      <c r="F166" s="17"/>
      <c r="G166" s="55"/>
      <c r="H166" s="8"/>
    </row>
    <row r="167" spans="1:8" s="2" customFormat="1" x14ac:dyDescent="0.2">
      <c r="A167" s="10"/>
      <c r="B167" s="10"/>
      <c r="C167" s="15"/>
      <c r="D167" s="9"/>
      <c r="E167" s="17"/>
      <c r="F167" s="17"/>
      <c r="G167" s="55"/>
      <c r="H167" s="8"/>
    </row>
    <row r="168" spans="1:8" s="2" customFormat="1" x14ac:dyDescent="0.2">
      <c r="A168" s="10"/>
      <c r="B168" s="10"/>
      <c r="C168" s="15"/>
      <c r="D168" s="9"/>
      <c r="E168" s="17"/>
      <c r="F168" s="17"/>
      <c r="G168" s="55"/>
      <c r="H168" s="8"/>
    </row>
    <row r="169" spans="1:8" s="2" customFormat="1" x14ac:dyDescent="0.2">
      <c r="A169" s="10"/>
      <c r="B169" s="10"/>
      <c r="C169" s="15"/>
      <c r="D169" s="9"/>
      <c r="E169" s="17"/>
      <c r="F169" s="17"/>
      <c r="G169" s="55"/>
      <c r="H169" s="8"/>
    </row>
    <row r="170" spans="1:8" s="2" customFormat="1" x14ac:dyDescent="0.2">
      <c r="A170" s="10"/>
      <c r="B170" s="10"/>
      <c r="C170" s="15"/>
      <c r="D170" s="9"/>
      <c r="E170" s="17"/>
      <c r="F170" s="17"/>
      <c r="G170" s="55"/>
      <c r="H170" s="8"/>
    </row>
    <row r="171" spans="1:8" s="2" customFormat="1" x14ac:dyDescent="0.2">
      <c r="A171" s="10"/>
      <c r="B171" s="10"/>
      <c r="C171" s="15"/>
      <c r="D171" s="9"/>
      <c r="E171" s="17"/>
      <c r="F171" s="17"/>
      <c r="G171" s="55"/>
      <c r="H171" s="8"/>
    </row>
    <row r="172" spans="1:8" s="2" customFormat="1" x14ac:dyDescent="0.2">
      <c r="A172" s="10"/>
      <c r="B172" s="10"/>
      <c r="C172" s="15"/>
      <c r="D172" s="9"/>
      <c r="E172" s="17"/>
      <c r="F172" s="17"/>
      <c r="G172" s="55"/>
      <c r="H172" s="8"/>
    </row>
    <row r="173" spans="1:8" s="2" customFormat="1" x14ac:dyDescent="0.2">
      <c r="A173" s="10"/>
      <c r="B173" s="10"/>
      <c r="C173" s="15"/>
      <c r="D173" s="9"/>
      <c r="E173" s="17"/>
      <c r="F173" s="17"/>
      <c r="G173" s="55"/>
      <c r="H173" s="8"/>
    </row>
    <row r="174" spans="1:8" s="2" customFormat="1" x14ac:dyDescent="0.2">
      <c r="A174" s="10"/>
      <c r="B174" s="10"/>
      <c r="C174" s="15"/>
      <c r="D174" s="9"/>
      <c r="E174" s="17"/>
      <c r="F174" s="17"/>
      <c r="G174" s="55"/>
      <c r="H174" s="8"/>
    </row>
    <row r="175" spans="1:8" s="2" customFormat="1" x14ac:dyDescent="0.2">
      <c r="A175" s="10"/>
      <c r="B175" s="10"/>
      <c r="C175" s="15"/>
      <c r="D175" s="9"/>
      <c r="E175" s="17"/>
      <c r="F175" s="17"/>
      <c r="G175" s="55"/>
      <c r="H175" s="8"/>
    </row>
    <row r="176" spans="1:8" s="2" customFormat="1" x14ac:dyDescent="0.2">
      <c r="A176" s="10"/>
      <c r="B176" s="10"/>
      <c r="C176" s="15"/>
      <c r="D176" s="9"/>
      <c r="E176" s="17"/>
      <c r="F176" s="17"/>
      <c r="G176" s="55"/>
      <c r="H176" s="8"/>
    </row>
    <row r="177" spans="1:9" s="2" customFormat="1" x14ac:dyDescent="0.2">
      <c r="A177" s="10"/>
      <c r="B177" s="10"/>
      <c r="C177" s="15"/>
      <c r="D177" s="9"/>
      <c r="E177" s="17"/>
      <c r="F177" s="17"/>
      <c r="G177" s="55"/>
      <c r="H177" s="8"/>
    </row>
    <row r="178" spans="1:9" s="2" customFormat="1" x14ac:dyDescent="0.2">
      <c r="A178" s="10"/>
      <c r="B178" s="10"/>
      <c r="C178" s="15"/>
      <c r="D178" s="9"/>
      <c r="E178" s="17"/>
      <c r="F178" s="17"/>
      <c r="G178" s="55"/>
      <c r="H178" s="8"/>
    </row>
    <row r="179" spans="1:9" s="2" customFormat="1" x14ac:dyDescent="0.2">
      <c r="A179" s="10"/>
      <c r="B179" s="10"/>
      <c r="C179" s="15"/>
      <c r="D179" s="9"/>
      <c r="E179" s="17"/>
      <c r="F179" s="17"/>
      <c r="G179" s="55"/>
      <c r="H179" s="8"/>
    </row>
    <row r="180" spans="1:9" s="2" customFormat="1" x14ac:dyDescent="0.2">
      <c r="A180" s="10"/>
      <c r="B180" s="10"/>
      <c r="C180" s="15"/>
      <c r="D180" s="9"/>
      <c r="E180" s="17"/>
      <c r="F180" s="17"/>
      <c r="G180" s="55"/>
      <c r="H180" s="8"/>
      <c r="I180" s="8"/>
    </row>
    <row r="181" spans="1:9" s="2" customFormat="1" x14ac:dyDescent="0.2">
      <c r="A181" s="10"/>
      <c r="B181" s="10"/>
      <c r="C181" s="15"/>
      <c r="D181" s="9"/>
      <c r="E181" s="17"/>
      <c r="F181" s="17"/>
      <c r="G181" s="55"/>
      <c r="H181" s="8"/>
    </row>
    <row r="182" spans="1:9" s="2" customFormat="1" x14ac:dyDescent="0.2">
      <c r="A182" s="10"/>
      <c r="B182" s="10"/>
      <c r="C182" s="15"/>
      <c r="E182" s="17"/>
      <c r="F182" s="17"/>
      <c r="G182" s="55"/>
      <c r="H182" s="8"/>
    </row>
    <row r="183" spans="1:9" s="2" customFormat="1" x14ac:dyDescent="0.2">
      <c r="A183" s="10"/>
      <c r="B183" s="10"/>
      <c r="C183" s="15"/>
      <c r="D183" s="9"/>
      <c r="E183" s="17"/>
      <c r="F183" s="17"/>
      <c r="G183" s="55"/>
      <c r="H183" s="8"/>
    </row>
    <row r="184" spans="1:9" s="2" customFormat="1" x14ac:dyDescent="0.2">
      <c r="A184" s="10"/>
      <c r="B184" s="10"/>
      <c r="C184" s="15"/>
      <c r="D184" s="9"/>
      <c r="E184" s="22"/>
      <c r="F184" s="17"/>
      <c r="G184" s="55"/>
      <c r="H184" s="8"/>
      <c r="I184" s="8"/>
    </row>
    <row r="185" spans="1:9" s="2" customFormat="1" x14ac:dyDescent="0.2">
      <c r="A185" s="10"/>
      <c r="B185" s="10"/>
      <c r="C185" s="15"/>
      <c r="D185" s="9"/>
      <c r="E185" s="17"/>
      <c r="F185" s="17"/>
      <c r="G185" s="55"/>
      <c r="H185" s="8"/>
    </row>
    <row r="186" spans="1:9" s="2" customFormat="1" x14ac:dyDescent="0.2">
      <c r="A186" s="10"/>
      <c r="B186" s="10"/>
      <c r="C186" s="15"/>
      <c r="D186" s="9"/>
      <c r="E186" s="17"/>
      <c r="F186" s="17"/>
      <c r="G186" s="55"/>
      <c r="H186" s="8"/>
    </row>
    <row r="187" spans="1:9" s="2" customFormat="1" x14ac:dyDescent="0.2">
      <c r="A187" s="10"/>
      <c r="B187" s="10"/>
      <c r="C187" s="15"/>
      <c r="D187" s="9"/>
      <c r="E187" s="17"/>
      <c r="F187" s="17"/>
      <c r="G187" s="55"/>
      <c r="H187" s="8"/>
    </row>
    <row r="188" spans="1:9" s="2" customFormat="1" x14ac:dyDescent="0.2">
      <c r="A188" s="10"/>
      <c r="B188" s="10"/>
      <c r="C188" s="15"/>
      <c r="D188" s="9"/>
      <c r="E188" s="17"/>
      <c r="F188" s="17"/>
      <c r="G188" s="55"/>
      <c r="H188" s="8"/>
    </row>
    <row r="189" spans="1:9" s="2" customFormat="1" x14ac:dyDescent="0.2">
      <c r="A189" s="10"/>
      <c r="B189" s="10"/>
      <c r="C189" s="15"/>
      <c r="D189" s="9"/>
      <c r="E189" s="17"/>
      <c r="F189" s="17"/>
      <c r="G189" s="55"/>
      <c r="H189" s="8"/>
    </row>
    <row r="190" spans="1:9" s="2" customFormat="1" x14ac:dyDescent="0.2">
      <c r="A190" s="10"/>
      <c r="B190" s="10"/>
      <c r="C190" s="15"/>
      <c r="D190" s="9"/>
      <c r="E190" s="17"/>
      <c r="F190" s="17"/>
      <c r="G190" s="55"/>
      <c r="H190" s="8"/>
    </row>
    <row r="191" spans="1:9" s="2" customFormat="1" x14ac:dyDescent="0.2">
      <c r="A191" s="10"/>
      <c r="B191" s="10"/>
      <c r="C191" s="15"/>
      <c r="D191" s="9"/>
      <c r="E191" s="17"/>
      <c r="F191" s="17"/>
      <c r="G191" s="55"/>
      <c r="H191" s="8"/>
    </row>
    <row r="192" spans="1:9" s="2" customFormat="1" x14ac:dyDescent="0.2">
      <c r="A192" s="10"/>
      <c r="B192" s="10"/>
      <c r="C192" s="15"/>
      <c r="D192" s="9"/>
      <c r="E192" s="17"/>
      <c r="F192" s="17"/>
      <c r="G192" s="55"/>
      <c r="H192" s="8"/>
    </row>
    <row r="193" spans="1:8" s="2" customFormat="1" x14ac:dyDescent="0.2">
      <c r="A193" s="10"/>
      <c r="B193" s="10"/>
      <c r="C193" s="15"/>
      <c r="D193" s="9"/>
      <c r="E193" s="17"/>
      <c r="F193" s="17"/>
      <c r="G193" s="55"/>
      <c r="H193" s="8"/>
    </row>
    <row r="194" spans="1:8" s="2" customFormat="1" x14ac:dyDescent="0.2">
      <c r="A194" s="10"/>
      <c r="B194" s="10"/>
      <c r="C194" s="15"/>
      <c r="D194" s="9"/>
      <c r="E194" s="17"/>
      <c r="F194" s="17"/>
      <c r="G194" s="55"/>
      <c r="H194" s="8"/>
    </row>
    <row r="195" spans="1:8" s="2" customFormat="1" x14ac:dyDescent="0.2">
      <c r="A195" s="10"/>
      <c r="B195" s="10"/>
      <c r="C195" s="15"/>
      <c r="D195" s="9"/>
      <c r="E195" s="17"/>
      <c r="F195" s="17"/>
      <c r="G195" s="55"/>
      <c r="H195" s="8"/>
    </row>
    <row r="196" spans="1:8" s="2" customFormat="1" x14ac:dyDescent="0.2">
      <c r="A196" s="10"/>
      <c r="B196" s="10"/>
      <c r="C196" s="15"/>
      <c r="D196" s="9"/>
      <c r="E196" s="17"/>
      <c r="F196" s="17"/>
      <c r="G196" s="55"/>
      <c r="H196" s="8"/>
    </row>
    <row r="197" spans="1:8" s="2" customFormat="1" x14ac:dyDescent="0.2">
      <c r="A197" s="10"/>
      <c r="B197" s="10"/>
      <c r="C197" s="15"/>
      <c r="D197" s="9"/>
      <c r="E197" s="17"/>
      <c r="F197" s="17"/>
      <c r="G197" s="55"/>
      <c r="H197" s="8"/>
    </row>
    <row r="198" spans="1:8" s="2" customFormat="1" x14ac:dyDescent="0.2">
      <c r="A198" s="10"/>
      <c r="B198" s="10"/>
      <c r="C198" s="15"/>
      <c r="D198" s="9"/>
      <c r="E198" s="17"/>
      <c r="F198" s="17"/>
      <c r="G198" s="55"/>
      <c r="H198" s="8"/>
    </row>
    <row r="199" spans="1:8" s="2" customFormat="1" x14ac:dyDescent="0.2">
      <c r="A199" s="10"/>
      <c r="B199" s="10"/>
      <c r="C199" s="15"/>
      <c r="D199" s="9"/>
      <c r="E199" s="17"/>
      <c r="F199" s="17"/>
      <c r="G199" s="55"/>
      <c r="H199" s="8"/>
    </row>
    <row r="200" spans="1:8" s="2" customFormat="1" x14ac:dyDescent="0.2">
      <c r="A200" s="10"/>
      <c r="B200" s="10"/>
      <c r="C200" s="15"/>
      <c r="D200" s="9"/>
      <c r="E200" s="17"/>
      <c r="F200" s="17"/>
      <c r="G200" s="55"/>
      <c r="H200" s="8"/>
    </row>
    <row r="201" spans="1:8" s="2" customFormat="1" x14ac:dyDescent="0.2">
      <c r="A201" s="10"/>
      <c r="B201" s="10"/>
      <c r="C201" s="15"/>
      <c r="D201" s="9"/>
      <c r="E201" s="17"/>
      <c r="F201" s="17"/>
      <c r="G201" s="55"/>
      <c r="H201" s="8"/>
    </row>
    <row r="202" spans="1:8" s="2" customFormat="1" x14ac:dyDescent="0.2">
      <c r="A202" s="10"/>
      <c r="B202" s="10"/>
      <c r="C202" s="15"/>
      <c r="D202" s="9"/>
      <c r="E202" s="17"/>
      <c r="F202" s="17"/>
      <c r="G202" s="55"/>
      <c r="H202" s="8"/>
    </row>
    <row r="203" spans="1:8" s="2" customFormat="1" x14ac:dyDescent="0.2">
      <c r="A203" s="10"/>
      <c r="B203" s="10"/>
      <c r="C203" s="15"/>
      <c r="D203" s="9"/>
      <c r="E203" s="17"/>
      <c r="F203" s="17"/>
      <c r="G203" s="55"/>
      <c r="H203" s="8"/>
    </row>
    <row r="204" spans="1:8" s="2" customFormat="1" x14ac:dyDescent="0.2">
      <c r="A204" s="10"/>
      <c r="B204" s="10"/>
      <c r="C204" s="15"/>
      <c r="D204" s="9"/>
      <c r="E204" s="17"/>
      <c r="F204" s="17"/>
      <c r="G204" s="55"/>
      <c r="H204" s="8"/>
    </row>
    <row r="205" spans="1:8" s="2" customFormat="1" x14ac:dyDescent="0.2">
      <c r="A205" s="10"/>
      <c r="B205" s="10"/>
      <c r="C205" s="15"/>
      <c r="D205" s="9"/>
      <c r="E205" s="17"/>
      <c r="F205" s="17"/>
      <c r="G205" s="55"/>
      <c r="H205" s="8"/>
    </row>
    <row r="206" spans="1:8" s="2" customFormat="1" x14ac:dyDescent="0.2">
      <c r="A206" s="10"/>
      <c r="B206" s="10"/>
      <c r="C206" s="15"/>
      <c r="D206" s="9"/>
      <c r="E206" s="17"/>
      <c r="F206" s="17"/>
      <c r="G206" s="55"/>
      <c r="H206" s="8"/>
    </row>
    <row r="207" spans="1:8" s="2" customFormat="1" x14ac:dyDescent="0.2">
      <c r="A207" s="10"/>
      <c r="B207" s="10"/>
      <c r="C207" s="15"/>
      <c r="D207" s="9"/>
      <c r="E207" s="17"/>
      <c r="F207" s="17"/>
      <c r="G207" s="55"/>
      <c r="H207" s="8"/>
    </row>
    <row r="208" spans="1:8" s="2" customFormat="1" x14ac:dyDescent="0.2">
      <c r="A208" s="10"/>
      <c r="B208" s="10"/>
      <c r="C208" s="15"/>
      <c r="D208" s="9"/>
      <c r="E208" s="17"/>
      <c r="F208" s="17"/>
      <c r="G208" s="55"/>
      <c r="H208" s="8"/>
    </row>
    <row r="209" spans="1:8" s="2" customFormat="1" x14ac:dyDescent="0.2">
      <c r="A209" s="10"/>
      <c r="B209" s="10"/>
      <c r="C209" s="15"/>
      <c r="D209" s="9"/>
      <c r="E209" s="17"/>
      <c r="F209" s="17"/>
      <c r="G209" s="55"/>
      <c r="H209" s="8"/>
    </row>
    <row r="210" spans="1:8" s="2" customFormat="1" x14ac:dyDescent="0.2">
      <c r="A210" s="10"/>
      <c r="B210" s="10"/>
      <c r="C210" s="15"/>
      <c r="D210" s="9"/>
      <c r="E210" s="17"/>
      <c r="F210" s="17"/>
      <c r="G210" s="55"/>
      <c r="H210" s="8"/>
    </row>
    <row r="211" spans="1:8" s="2" customFormat="1" x14ac:dyDescent="0.2">
      <c r="A211" s="10"/>
      <c r="B211" s="10"/>
      <c r="C211" s="15"/>
      <c r="D211" s="9"/>
      <c r="E211" s="17"/>
      <c r="F211" s="17"/>
      <c r="G211" s="55"/>
      <c r="H211" s="8"/>
    </row>
    <row r="212" spans="1:8" s="2" customFormat="1" x14ac:dyDescent="0.2">
      <c r="A212" s="10"/>
      <c r="B212" s="10"/>
      <c r="C212" s="15"/>
      <c r="D212" s="9"/>
      <c r="E212" s="17"/>
      <c r="F212" s="17"/>
      <c r="G212" s="55"/>
      <c r="H212" s="8"/>
    </row>
    <row r="213" spans="1:8" s="2" customFormat="1" x14ac:dyDescent="0.2">
      <c r="A213" s="10"/>
      <c r="B213" s="10"/>
      <c r="C213" s="15"/>
      <c r="D213" s="9"/>
      <c r="E213" s="17"/>
      <c r="F213" s="17"/>
      <c r="G213" s="55"/>
      <c r="H213" s="8"/>
    </row>
    <row r="214" spans="1:8" s="2" customFormat="1" x14ac:dyDescent="0.2">
      <c r="A214" s="10"/>
      <c r="B214" s="10"/>
      <c r="C214" s="15"/>
      <c r="D214" s="9"/>
      <c r="E214" s="17"/>
      <c r="F214" s="17"/>
      <c r="G214" s="55"/>
      <c r="H214" s="8"/>
    </row>
    <row r="215" spans="1:8" s="2" customFormat="1" x14ac:dyDescent="0.2">
      <c r="A215" s="10"/>
      <c r="B215" s="10"/>
      <c r="C215" s="15"/>
      <c r="D215" s="9"/>
      <c r="E215" s="17"/>
      <c r="F215" s="17"/>
      <c r="G215" s="55"/>
      <c r="H215" s="8"/>
    </row>
    <row r="216" spans="1:8" s="2" customFormat="1" x14ac:dyDescent="0.2">
      <c r="A216" s="10"/>
      <c r="B216" s="10"/>
      <c r="C216" s="15"/>
      <c r="D216" s="9"/>
      <c r="E216" s="17"/>
      <c r="F216" s="17"/>
      <c r="G216" s="55"/>
      <c r="H216" s="8"/>
    </row>
    <row r="217" spans="1:8" s="2" customFormat="1" x14ac:dyDescent="0.2">
      <c r="A217" s="10"/>
      <c r="B217" s="10"/>
      <c r="C217" s="15"/>
      <c r="D217" s="9"/>
      <c r="E217" s="17"/>
      <c r="F217" s="17"/>
      <c r="G217" s="55"/>
      <c r="H217" s="8"/>
    </row>
    <row r="218" spans="1:8" s="2" customFormat="1" x14ac:dyDescent="0.2">
      <c r="A218" s="10"/>
      <c r="B218" s="10"/>
      <c r="C218" s="15"/>
      <c r="D218" s="9"/>
      <c r="E218" s="17"/>
      <c r="F218" s="17"/>
      <c r="G218" s="55"/>
      <c r="H218" s="8"/>
    </row>
    <row r="219" spans="1:8" s="2" customFormat="1" x14ac:dyDescent="0.2">
      <c r="A219" s="10"/>
      <c r="B219" s="10"/>
      <c r="C219" s="15"/>
      <c r="D219" s="9"/>
      <c r="E219" s="17"/>
      <c r="F219" s="17"/>
      <c r="G219" s="55"/>
      <c r="H219" s="8"/>
    </row>
    <row r="220" spans="1:8" s="2" customFormat="1" x14ac:dyDescent="0.2">
      <c r="A220" s="10"/>
      <c r="B220" s="10"/>
      <c r="C220" s="15"/>
      <c r="D220" s="9"/>
      <c r="E220" s="17"/>
      <c r="F220" s="17"/>
      <c r="G220" s="55"/>
      <c r="H220" s="8"/>
    </row>
    <row r="221" spans="1:8" s="2" customFormat="1" x14ac:dyDescent="0.2">
      <c r="A221" s="10"/>
      <c r="B221" s="10"/>
      <c r="C221" s="15"/>
      <c r="D221" s="9"/>
      <c r="E221" s="17"/>
      <c r="F221" s="17"/>
      <c r="G221" s="55"/>
      <c r="H221" s="8"/>
    </row>
    <row r="222" spans="1:8" s="2" customFormat="1" x14ac:dyDescent="0.2">
      <c r="A222" s="10"/>
      <c r="B222" s="10"/>
      <c r="C222" s="15"/>
      <c r="D222" s="9"/>
      <c r="E222" s="17"/>
      <c r="F222" s="17"/>
      <c r="G222" s="55"/>
      <c r="H222" s="8"/>
    </row>
    <row r="223" spans="1:8" s="2" customFormat="1" x14ac:dyDescent="0.2">
      <c r="A223" s="10"/>
      <c r="B223" s="10"/>
      <c r="C223" s="15"/>
      <c r="D223" s="9"/>
      <c r="E223" s="17"/>
      <c r="F223" s="17"/>
      <c r="G223" s="55"/>
      <c r="H223" s="8"/>
    </row>
    <row r="224" spans="1:8" s="2" customFormat="1" x14ac:dyDescent="0.2">
      <c r="A224" s="10"/>
      <c r="B224" s="10"/>
      <c r="C224" s="8"/>
      <c r="D224" s="9"/>
      <c r="E224" s="17"/>
      <c r="F224" s="17"/>
      <c r="G224" s="55"/>
      <c r="H224" s="8"/>
    </row>
    <row r="225" spans="1:8" s="2" customFormat="1" x14ac:dyDescent="0.2">
      <c r="A225" s="10"/>
      <c r="B225" s="10"/>
      <c r="C225" s="8"/>
      <c r="D225" s="9"/>
      <c r="E225" s="17"/>
      <c r="F225" s="17"/>
      <c r="G225" s="55"/>
      <c r="H225" s="8"/>
    </row>
    <row r="226" spans="1:8" s="2" customFormat="1" x14ac:dyDescent="0.2">
      <c r="A226" s="10"/>
      <c r="B226" s="10"/>
      <c r="C226" s="15"/>
      <c r="D226" s="9"/>
      <c r="E226" s="17"/>
      <c r="F226" s="17"/>
      <c r="G226" s="55"/>
      <c r="H226" s="8"/>
    </row>
    <row r="227" spans="1:8" s="2" customFormat="1" x14ac:dyDescent="0.2">
      <c r="A227" s="10"/>
      <c r="B227" s="10"/>
      <c r="C227" s="15"/>
      <c r="D227" s="9"/>
      <c r="E227" s="17"/>
      <c r="F227" s="17"/>
      <c r="G227" s="55"/>
      <c r="H227" s="8"/>
    </row>
    <row r="228" spans="1:8" s="2" customFormat="1" x14ac:dyDescent="0.2">
      <c r="A228" s="10"/>
      <c r="B228" s="10"/>
      <c r="C228" s="15"/>
      <c r="D228" s="9"/>
      <c r="E228" s="17"/>
      <c r="F228" s="17"/>
      <c r="G228" s="55"/>
      <c r="H228" s="8"/>
    </row>
    <row r="229" spans="1:8" s="2" customFormat="1" x14ac:dyDescent="0.2">
      <c r="A229" s="10"/>
      <c r="B229" s="10"/>
      <c r="C229" s="15"/>
      <c r="D229" s="9"/>
      <c r="E229" s="17"/>
      <c r="F229" s="17"/>
      <c r="G229" s="55"/>
      <c r="H229" s="8"/>
    </row>
    <row r="230" spans="1:8" s="2" customFormat="1" x14ac:dyDescent="0.2">
      <c r="A230" s="10"/>
      <c r="B230" s="10"/>
      <c r="C230" s="15"/>
      <c r="D230" s="9"/>
      <c r="E230" s="17"/>
      <c r="F230" s="17"/>
      <c r="G230" s="55"/>
      <c r="H230" s="8"/>
    </row>
    <row r="231" spans="1:8" s="2" customFormat="1" x14ac:dyDescent="0.2">
      <c r="A231" s="10"/>
      <c r="B231" s="10"/>
      <c r="C231" s="15"/>
      <c r="D231" s="9"/>
      <c r="E231" s="17"/>
      <c r="F231" s="17"/>
      <c r="G231" s="55"/>
      <c r="H231" s="8"/>
    </row>
    <row r="232" spans="1:8" s="2" customFormat="1" x14ac:dyDescent="0.2">
      <c r="A232" s="10"/>
      <c r="B232" s="10"/>
      <c r="C232" s="15"/>
      <c r="D232" s="9"/>
      <c r="E232" s="17"/>
      <c r="F232" s="17"/>
      <c r="G232" s="55"/>
      <c r="H232" s="8"/>
    </row>
    <row r="233" spans="1:8" s="2" customFormat="1" x14ac:dyDescent="0.2">
      <c r="A233" s="10"/>
      <c r="B233" s="10"/>
      <c r="C233" s="15"/>
      <c r="D233" s="9"/>
      <c r="E233" s="17"/>
      <c r="F233" s="17"/>
      <c r="G233" s="55"/>
      <c r="H233" s="8"/>
    </row>
    <row r="234" spans="1:8" s="2" customFormat="1" x14ac:dyDescent="0.2">
      <c r="A234" s="10"/>
      <c r="B234" s="10"/>
      <c r="C234" s="15"/>
      <c r="D234" s="9"/>
      <c r="E234" s="17"/>
      <c r="F234" s="17"/>
      <c r="G234" s="55"/>
      <c r="H234" s="8"/>
    </row>
    <row r="235" spans="1:8" s="2" customFormat="1" x14ac:dyDescent="0.2">
      <c r="A235" s="10"/>
      <c r="B235" s="10"/>
      <c r="C235" s="15"/>
      <c r="D235" s="9"/>
      <c r="E235" s="17"/>
      <c r="F235" s="17"/>
      <c r="G235" s="55"/>
      <c r="H235" s="8"/>
    </row>
    <row r="236" spans="1:8" s="2" customFormat="1" x14ac:dyDescent="0.2">
      <c r="A236" s="10"/>
      <c r="B236" s="10"/>
      <c r="C236" s="15"/>
      <c r="D236" s="9"/>
      <c r="E236" s="17"/>
      <c r="F236" s="17"/>
      <c r="G236" s="55"/>
      <c r="H236" s="8"/>
    </row>
    <row r="237" spans="1:8" s="2" customFormat="1" x14ac:dyDescent="0.2">
      <c r="A237" s="10"/>
      <c r="B237" s="10"/>
      <c r="C237" s="15"/>
      <c r="D237" s="9"/>
      <c r="E237" s="17"/>
      <c r="F237" s="17"/>
      <c r="G237" s="55"/>
      <c r="H237" s="8"/>
    </row>
    <row r="238" spans="1:8" s="2" customFormat="1" x14ac:dyDescent="0.2">
      <c r="A238" s="10"/>
      <c r="B238" s="10"/>
      <c r="C238" s="15"/>
      <c r="D238" s="9"/>
      <c r="E238" s="17"/>
      <c r="F238" s="17"/>
      <c r="G238" s="55"/>
      <c r="H238" s="8"/>
    </row>
    <row r="239" spans="1:8" s="2" customFormat="1" x14ac:dyDescent="0.2">
      <c r="A239" s="10"/>
      <c r="B239" s="10"/>
      <c r="C239" s="15"/>
      <c r="D239" s="9"/>
      <c r="E239" s="17"/>
      <c r="F239" s="17"/>
      <c r="G239" s="55"/>
      <c r="H239" s="8"/>
    </row>
    <row r="240" spans="1:8" s="2" customFormat="1" x14ac:dyDescent="0.2">
      <c r="A240" s="10"/>
      <c r="B240" s="10"/>
      <c r="C240" s="15"/>
      <c r="D240" s="9"/>
      <c r="E240" s="17"/>
      <c r="F240" s="17"/>
      <c r="G240" s="55"/>
      <c r="H240" s="8"/>
    </row>
    <row r="241" spans="1:8" s="2" customFormat="1" x14ac:dyDescent="0.2">
      <c r="A241" s="10"/>
      <c r="B241" s="10"/>
      <c r="C241" s="15"/>
      <c r="D241" s="9"/>
      <c r="E241" s="17"/>
      <c r="F241" s="17"/>
      <c r="G241" s="55"/>
      <c r="H241" s="8"/>
    </row>
    <row r="242" spans="1:8" s="2" customFormat="1" x14ac:dyDescent="0.2">
      <c r="A242" s="10"/>
      <c r="B242" s="10"/>
      <c r="C242" s="15"/>
      <c r="D242" s="9"/>
      <c r="E242" s="17"/>
      <c r="F242" s="17"/>
      <c r="G242" s="55"/>
      <c r="H242" s="8"/>
    </row>
    <row r="243" spans="1:8" s="2" customFormat="1" x14ac:dyDescent="0.2">
      <c r="A243" s="10"/>
      <c r="B243" s="10"/>
      <c r="C243" s="15"/>
      <c r="D243" s="9"/>
      <c r="E243" s="17"/>
      <c r="F243" s="17"/>
      <c r="G243" s="55"/>
      <c r="H243" s="8"/>
    </row>
    <row r="244" spans="1:8" s="2" customFormat="1" x14ac:dyDescent="0.2">
      <c r="A244" s="10"/>
      <c r="B244" s="10"/>
      <c r="C244" s="15"/>
      <c r="D244" s="9"/>
      <c r="E244" s="17"/>
      <c r="F244" s="17"/>
      <c r="G244" s="55"/>
      <c r="H244" s="8"/>
    </row>
    <row r="245" spans="1:8" s="2" customFormat="1" x14ac:dyDescent="0.2">
      <c r="A245" s="10"/>
      <c r="B245" s="10"/>
      <c r="C245" s="15"/>
      <c r="D245" s="9"/>
      <c r="E245" s="17"/>
      <c r="F245" s="17"/>
      <c r="G245" s="55"/>
      <c r="H245" s="8"/>
    </row>
    <row r="246" spans="1:8" s="2" customFormat="1" x14ac:dyDescent="0.2">
      <c r="A246" s="10"/>
      <c r="B246" s="10"/>
      <c r="C246" s="15"/>
      <c r="D246" s="9"/>
      <c r="E246" s="17"/>
      <c r="F246" s="17"/>
      <c r="G246" s="55"/>
      <c r="H246" s="8"/>
    </row>
    <row r="247" spans="1:8" s="2" customFormat="1" x14ac:dyDescent="0.2">
      <c r="A247" s="10"/>
      <c r="B247" s="10"/>
      <c r="C247" s="15"/>
      <c r="D247" s="9"/>
      <c r="E247" s="17"/>
      <c r="F247" s="17"/>
      <c r="G247" s="55"/>
      <c r="H247" s="8"/>
    </row>
    <row r="248" spans="1:8" s="2" customFormat="1" x14ac:dyDescent="0.2">
      <c r="A248" s="10"/>
      <c r="B248" s="10"/>
      <c r="C248" s="15"/>
      <c r="D248" s="9"/>
      <c r="E248" s="17"/>
      <c r="F248" s="17"/>
      <c r="G248" s="55"/>
      <c r="H248" s="8"/>
    </row>
    <row r="249" spans="1:8" s="2" customFormat="1" x14ac:dyDescent="0.2">
      <c r="A249" s="10"/>
      <c r="B249" s="10"/>
      <c r="C249" s="15"/>
      <c r="D249" s="9"/>
      <c r="E249" s="18"/>
      <c r="F249" s="18"/>
      <c r="G249" s="55"/>
      <c r="H249" s="8"/>
    </row>
    <row r="250" spans="1:8" s="2" customFormat="1" x14ac:dyDescent="0.2">
      <c r="A250" s="10"/>
      <c r="B250" s="10"/>
      <c r="C250" s="15"/>
      <c r="D250" s="9"/>
      <c r="E250" s="17"/>
      <c r="F250" s="17"/>
      <c r="G250" s="55"/>
      <c r="H250" s="8"/>
    </row>
    <row r="251" spans="1:8" s="2" customFormat="1" x14ac:dyDescent="0.2">
      <c r="A251" s="10"/>
      <c r="B251" s="10"/>
      <c r="C251" s="15"/>
      <c r="D251" s="9"/>
      <c r="E251" s="17"/>
      <c r="F251" s="17"/>
      <c r="G251" s="55"/>
      <c r="H251" s="8"/>
    </row>
    <row r="252" spans="1:8" s="2" customFormat="1" x14ac:dyDescent="0.2">
      <c r="A252" s="10"/>
      <c r="B252" s="10"/>
      <c r="C252" s="15"/>
      <c r="D252" s="9"/>
      <c r="E252" s="17"/>
      <c r="F252" s="17"/>
      <c r="G252" s="55"/>
      <c r="H252" s="8"/>
    </row>
    <row r="253" spans="1:8" s="2" customFormat="1" x14ac:dyDescent="0.2">
      <c r="A253" s="10"/>
      <c r="B253" s="10"/>
      <c r="C253" s="15"/>
      <c r="D253" s="9"/>
      <c r="E253" s="17"/>
      <c r="F253" s="17"/>
      <c r="G253" s="55"/>
      <c r="H253" s="8"/>
    </row>
    <row r="254" spans="1:8" s="2" customFormat="1" x14ac:dyDescent="0.2">
      <c r="A254" s="10"/>
      <c r="B254" s="10"/>
      <c r="C254" s="15"/>
      <c r="D254" s="9"/>
      <c r="E254" s="17"/>
      <c r="F254" s="17"/>
      <c r="G254" s="55"/>
      <c r="H254" s="8"/>
    </row>
    <row r="255" spans="1:8" s="2" customFormat="1" x14ac:dyDescent="0.2">
      <c r="A255" s="10"/>
      <c r="B255" s="10"/>
      <c r="C255" s="15"/>
      <c r="D255" s="9"/>
      <c r="E255" s="17"/>
      <c r="F255" s="17"/>
      <c r="G255" s="55"/>
      <c r="H255" s="8"/>
    </row>
    <row r="256" spans="1:8" s="2" customFormat="1" x14ac:dyDescent="0.2">
      <c r="A256" s="10"/>
      <c r="B256" s="10"/>
      <c r="C256" s="15"/>
      <c r="D256" s="9"/>
      <c r="E256" s="17"/>
      <c r="F256" s="17"/>
      <c r="G256" s="55"/>
      <c r="H256" s="8"/>
    </row>
    <row r="257" spans="1:9" s="2" customFormat="1" x14ac:dyDescent="0.2">
      <c r="A257" s="10"/>
      <c r="B257" s="10"/>
      <c r="C257" s="15"/>
      <c r="D257" s="9"/>
      <c r="E257" s="17"/>
      <c r="F257" s="17"/>
      <c r="G257" s="55"/>
      <c r="H257" s="8"/>
    </row>
    <row r="258" spans="1:9" s="2" customFormat="1" x14ac:dyDescent="0.2">
      <c r="A258" s="10"/>
      <c r="B258" s="10"/>
      <c r="C258" s="15"/>
      <c r="D258" s="9"/>
      <c r="E258" s="17"/>
      <c r="F258" s="17"/>
      <c r="G258" s="55"/>
      <c r="H258" s="8"/>
    </row>
    <row r="259" spans="1:9" s="2" customFormat="1" x14ac:dyDescent="0.2">
      <c r="A259" s="10"/>
      <c r="B259" s="10"/>
      <c r="C259" s="15"/>
      <c r="D259" s="9"/>
      <c r="E259" s="17"/>
      <c r="F259" s="17"/>
      <c r="G259" s="55"/>
      <c r="H259" s="8"/>
    </row>
    <row r="260" spans="1:9" s="2" customFormat="1" x14ac:dyDescent="0.2">
      <c r="A260" s="10"/>
      <c r="B260" s="10"/>
      <c r="C260" s="15"/>
      <c r="D260" s="9"/>
      <c r="E260" s="17"/>
      <c r="F260" s="17"/>
      <c r="G260" s="55"/>
      <c r="H260" s="8"/>
    </row>
    <row r="261" spans="1:9" s="2" customFormat="1" x14ac:dyDescent="0.2">
      <c r="A261" s="10"/>
      <c r="B261" s="10"/>
      <c r="C261" s="15"/>
      <c r="D261" s="9"/>
      <c r="E261" s="17"/>
      <c r="F261" s="17"/>
      <c r="G261" s="55"/>
      <c r="H261" s="8"/>
    </row>
    <row r="262" spans="1:9" s="2" customFormat="1" x14ac:dyDescent="0.2">
      <c r="A262" s="10"/>
      <c r="B262" s="10"/>
      <c r="C262" s="15"/>
      <c r="D262" s="9"/>
      <c r="H262" s="8"/>
    </row>
    <row r="263" spans="1:9" s="2" customFormat="1" x14ac:dyDescent="0.2">
      <c r="A263" s="10"/>
      <c r="B263" s="10"/>
      <c r="C263" s="15"/>
      <c r="D263" s="9"/>
      <c r="E263" s="17"/>
      <c r="F263" s="17"/>
      <c r="G263" s="55"/>
      <c r="H263" s="8"/>
    </row>
    <row r="264" spans="1:9" s="2" customFormat="1" x14ac:dyDescent="0.2">
      <c r="A264" s="10"/>
      <c r="B264" s="10"/>
      <c r="C264" s="15"/>
      <c r="D264" s="9"/>
      <c r="E264" s="17"/>
      <c r="F264" s="17"/>
      <c r="G264" s="55"/>
      <c r="H264" s="8"/>
    </row>
    <row r="265" spans="1:9" s="2" customFormat="1" x14ac:dyDescent="0.2">
      <c r="A265" s="10"/>
      <c r="B265" s="10"/>
      <c r="C265" s="15"/>
      <c r="D265" s="9"/>
      <c r="E265" s="17"/>
      <c r="F265" s="17"/>
      <c r="G265" s="55"/>
      <c r="H265" s="8"/>
    </row>
    <row r="266" spans="1:9" s="2" customFormat="1" x14ac:dyDescent="0.2">
      <c r="A266" s="10"/>
      <c r="B266" s="10"/>
      <c r="C266" s="15"/>
      <c r="D266" s="9"/>
      <c r="E266" s="17"/>
      <c r="F266" s="17"/>
      <c r="G266" s="55"/>
      <c r="H266" s="8"/>
    </row>
    <row r="267" spans="1:9" s="2" customFormat="1" x14ac:dyDescent="0.2">
      <c r="A267" s="10"/>
      <c r="B267" s="10"/>
      <c r="C267" s="15"/>
      <c r="D267" s="8"/>
      <c r="E267" s="17"/>
      <c r="F267" s="17"/>
      <c r="G267" s="55"/>
      <c r="H267" s="8"/>
    </row>
    <row r="268" spans="1:9" s="2" customFormat="1" x14ac:dyDescent="0.2">
      <c r="A268" s="10"/>
      <c r="B268" s="10"/>
      <c r="C268" s="15"/>
      <c r="D268" s="8"/>
      <c r="E268" s="17"/>
      <c r="F268" s="17"/>
      <c r="G268" s="55"/>
      <c r="H268" s="8"/>
    </row>
    <row r="269" spans="1:9" s="4" customFormat="1" x14ac:dyDescent="0.2">
      <c r="A269" s="10"/>
      <c r="B269" s="10"/>
      <c r="C269" s="15"/>
      <c r="D269" s="8"/>
      <c r="E269" s="17"/>
      <c r="F269" s="17"/>
      <c r="G269" s="55"/>
      <c r="H269" s="8"/>
      <c r="I269" s="2"/>
    </row>
    <row r="270" spans="1:9" s="4" customFormat="1" x14ac:dyDescent="0.2">
      <c r="A270" s="10"/>
      <c r="B270" s="10"/>
      <c r="C270" s="57"/>
      <c r="D270" s="8"/>
      <c r="E270" s="17"/>
      <c r="F270" s="17"/>
      <c r="G270" s="55"/>
      <c r="H270" s="8"/>
      <c r="I270" s="2"/>
    </row>
    <row r="271" spans="1:9" s="4" customFormat="1" x14ac:dyDescent="0.2">
      <c r="A271" s="10"/>
      <c r="B271" s="10"/>
      <c r="C271" s="15"/>
      <c r="D271" s="8"/>
      <c r="E271" s="18"/>
      <c r="F271" s="18"/>
      <c r="G271" s="55"/>
      <c r="H271" s="8"/>
    </row>
    <row r="272" spans="1:9" s="4" customFormat="1" x14ac:dyDescent="0.2">
      <c r="A272" s="10"/>
      <c r="B272" s="10"/>
      <c r="C272" s="15"/>
      <c r="D272" s="9"/>
      <c r="H272" s="8"/>
    </row>
    <row r="273" spans="1:9" s="4" customFormat="1" x14ac:dyDescent="0.2">
      <c r="A273" s="10"/>
      <c r="B273" s="10"/>
      <c r="C273" s="15"/>
      <c r="D273" s="9"/>
      <c r="E273" s="17"/>
      <c r="F273" s="17"/>
      <c r="G273" s="55"/>
      <c r="H273" s="8"/>
    </row>
    <row r="274" spans="1:9" s="2" customFormat="1" x14ac:dyDescent="0.2">
      <c r="A274" s="10"/>
      <c r="B274" s="10"/>
      <c r="C274" s="15"/>
      <c r="D274" s="9"/>
      <c r="E274" s="17"/>
      <c r="F274" s="17"/>
      <c r="G274" s="55"/>
      <c r="H274" s="8"/>
      <c r="I274" s="4"/>
    </row>
    <row r="275" spans="1:9" s="2" customFormat="1" x14ac:dyDescent="0.2">
      <c r="A275" s="10"/>
      <c r="B275" s="10"/>
      <c r="C275" s="15"/>
      <c r="D275" s="9"/>
      <c r="E275" s="17"/>
      <c r="F275" s="17"/>
      <c r="G275" s="55"/>
      <c r="H275" s="8"/>
      <c r="I275" s="4"/>
    </row>
    <row r="276" spans="1:9" s="2" customFormat="1" x14ac:dyDescent="0.2">
      <c r="A276" s="10"/>
      <c r="B276" s="10"/>
      <c r="C276" s="15"/>
      <c r="D276" s="9"/>
      <c r="E276" s="17"/>
      <c r="F276" s="17"/>
      <c r="G276" s="55"/>
      <c r="H276" s="8"/>
      <c r="I276" s="4"/>
    </row>
    <row r="277" spans="1:9" s="2" customFormat="1" x14ac:dyDescent="0.2">
      <c r="A277" s="10"/>
      <c r="B277" s="10"/>
      <c r="C277" s="15"/>
      <c r="D277" s="9"/>
      <c r="E277" s="17"/>
      <c r="F277" s="17"/>
      <c r="G277" s="55"/>
      <c r="H277" s="8"/>
      <c r="I277" s="4"/>
    </row>
    <row r="278" spans="1:9" s="2" customFormat="1" x14ac:dyDescent="0.2">
      <c r="A278" s="10"/>
      <c r="B278" s="10"/>
      <c r="C278" s="15"/>
      <c r="D278" s="9"/>
      <c r="E278" s="17"/>
      <c r="F278" s="17"/>
      <c r="G278" s="55"/>
      <c r="H278" s="8"/>
      <c r="I278" s="4"/>
    </row>
    <row r="279" spans="1:9" s="2" customFormat="1" x14ac:dyDescent="0.2">
      <c r="A279" s="10"/>
      <c r="B279" s="10"/>
      <c r="C279" s="15"/>
      <c r="D279" s="9"/>
      <c r="E279" s="17"/>
      <c r="F279" s="17"/>
      <c r="G279" s="55"/>
      <c r="H279" s="8"/>
      <c r="I279" s="4"/>
    </row>
    <row r="280" spans="1:9" s="2" customFormat="1" x14ac:dyDescent="0.2">
      <c r="A280" s="10"/>
      <c r="B280" s="10"/>
      <c r="C280" s="15"/>
      <c r="D280" s="9"/>
      <c r="E280" s="17"/>
      <c r="F280" s="17"/>
      <c r="G280" s="55"/>
      <c r="H280" s="8"/>
      <c r="I280" s="4"/>
    </row>
    <row r="281" spans="1:9" s="2" customFormat="1" x14ac:dyDescent="0.2">
      <c r="A281" s="10"/>
      <c r="B281" s="10"/>
      <c r="C281" s="15"/>
      <c r="D281" s="9"/>
      <c r="E281" s="17"/>
      <c r="F281" s="17"/>
      <c r="G281" s="55"/>
      <c r="H281" s="8"/>
      <c r="I281" s="4"/>
    </row>
    <row r="282" spans="1:9" s="2" customFormat="1" x14ac:dyDescent="0.2">
      <c r="A282" s="10"/>
      <c r="B282" s="10"/>
      <c r="C282" s="15"/>
      <c r="D282" s="9"/>
      <c r="E282" s="17"/>
      <c r="F282" s="17"/>
      <c r="G282" s="55"/>
      <c r="H282" s="8"/>
      <c r="I282" s="4"/>
    </row>
    <row r="283" spans="1:9" s="2" customFormat="1" x14ac:dyDescent="0.2">
      <c r="A283" s="10"/>
      <c r="B283" s="10"/>
      <c r="C283" s="15"/>
      <c r="D283" s="9"/>
      <c r="E283" s="17"/>
      <c r="F283" s="17"/>
      <c r="G283" s="55"/>
      <c r="H283" s="8"/>
      <c r="I283" s="4"/>
    </row>
    <row r="284" spans="1:9" s="2" customFormat="1" x14ac:dyDescent="0.2">
      <c r="A284" s="10"/>
      <c r="B284" s="10"/>
      <c r="C284" s="15"/>
      <c r="D284" s="9"/>
      <c r="E284" s="17"/>
      <c r="F284" s="17"/>
      <c r="G284" s="55"/>
      <c r="H284" s="8"/>
      <c r="I284" s="4"/>
    </row>
    <row r="285" spans="1:9" s="2" customFormat="1" x14ac:dyDescent="0.2">
      <c r="A285" s="10"/>
      <c r="B285" s="10"/>
      <c r="C285" s="15"/>
      <c r="D285" s="9"/>
      <c r="E285" s="17"/>
      <c r="F285" s="17"/>
      <c r="G285" s="55"/>
      <c r="H285" s="8"/>
      <c r="I285" s="4"/>
    </row>
    <row r="286" spans="1:9" x14ac:dyDescent="0.2">
      <c r="A286" s="10"/>
      <c r="B286" s="10"/>
      <c r="C286" s="15"/>
      <c r="D286" s="9"/>
      <c r="E286" s="17"/>
      <c r="F286" s="17"/>
      <c r="G286" s="55"/>
      <c r="H286" s="8"/>
      <c r="I286" s="4"/>
    </row>
    <row r="287" spans="1:9" x14ac:dyDescent="0.2">
      <c r="A287" s="10"/>
      <c r="B287" s="10"/>
      <c r="C287" s="15"/>
      <c r="D287" s="9"/>
      <c r="E287" s="17"/>
      <c r="F287" s="17"/>
      <c r="G287" s="55"/>
      <c r="H287" s="8"/>
      <c r="I287" s="4"/>
    </row>
    <row r="288" spans="1:9" x14ac:dyDescent="0.2">
      <c r="B288" s="10"/>
      <c r="D288" s="9"/>
      <c r="E288" s="17"/>
      <c r="F288" s="17"/>
      <c r="G288" s="8"/>
      <c r="H288" s="8"/>
    </row>
    <row r="289" spans="1:8" x14ac:dyDescent="0.2">
      <c r="D289" s="9"/>
      <c r="E289" s="17"/>
      <c r="F289" s="17"/>
      <c r="G289" s="8"/>
      <c r="H289" s="8"/>
    </row>
    <row r="290" spans="1:8" x14ac:dyDescent="0.2">
      <c r="D290" s="9"/>
      <c r="E290" s="17"/>
      <c r="F290" s="17"/>
      <c r="G290" s="8"/>
      <c r="H290" s="8"/>
    </row>
    <row r="291" spans="1:8" x14ac:dyDescent="0.2">
      <c r="D291" s="9"/>
      <c r="E291" s="17"/>
      <c r="F291" s="17"/>
      <c r="G291" s="8"/>
      <c r="H291" s="8"/>
    </row>
    <row r="292" spans="1:8" x14ac:dyDescent="0.2">
      <c r="D292" s="9"/>
      <c r="E292" s="17"/>
      <c r="F292" s="17"/>
      <c r="G292" s="8"/>
      <c r="H292" s="8"/>
    </row>
    <row r="293" spans="1:8" x14ac:dyDescent="0.2">
      <c r="D293" s="9"/>
      <c r="E293" s="17"/>
      <c r="F293" s="17"/>
      <c r="G293" s="8"/>
      <c r="H293" s="8"/>
    </row>
    <row r="294" spans="1:8" x14ac:dyDescent="0.2">
      <c r="D294" s="9"/>
      <c r="E294" s="17"/>
      <c r="F294" s="17"/>
      <c r="G294" s="8"/>
      <c r="H294" s="8"/>
    </row>
    <row r="295" spans="1:8" x14ac:dyDescent="0.2">
      <c r="D295" s="9"/>
      <c r="E295" s="17"/>
      <c r="F295" s="17"/>
      <c r="G295" s="8"/>
      <c r="H295" s="8"/>
    </row>
    <row r="296" spans="1:8" x14ac:dyDescent="0.2">
      <c r="D296" s="9"/>
      <c r="E296" s="17"/>
      <c r="F296" s="17"/>
      <c r="G296" s="8"/>
      <c r="H296" s="8"/>
    </row>
    <row r="297" spans="1:8" x14ac:dyDescent="0.2">
      <c r="D297" s="58"/>
      <c r="E297" s="59"/>
      <c r="F297" s="59"/>
      <c r="G297" s="60"/>
      <c r="H297" s="60"/>
    </row>
    <row r="298" spans="1:8" x14ac:dyDescent="0.2">
      <c r="D298" s="58"/>
      <c r="E298" s="59"/>
      <c r="F298" s="59"/>
      <c r="G298" s="60"/>
      <c r="H298" s="60"/>
    </row>
    <row r="299" spans="1:8" x14ac:dyDescent="0.2">
      <c r="D299" s="58"/>
      <c r="E299" s="59"/>
      <c r="F299" s="59"/>
      <c r="G299" s="60"/>
      <c r="H299" s="60"/>
    </row>
    <row r="300" spans="1:8" x14ac:dyDescent="0.2">
      <c r="D300" s="58"/>
      <c r="E300" s="59"/>
      <c r="F300" s="59"/>
      <c r="G300" s="60"/>
      <c r="H300" s="60"/>
    </row>
    <row r="301" spans="1:8" x14ac:dyDescent="0.2">
      <c r="D301" s="58"/>
      <c r="E301" s="59"/>
      <c r="F301" s="59"/>
      <c r="G301" s="60"/>
      <c r="H301" s="60"/>
    </row>
    <row r="302" spans="1:8" x14ac:dyDescent="0.2">
      <c r="A302" s="10"/>
      <c r="C302" s="58"/>
      <c r="D302" s="58"/>
      <c r="E302" s="59"/>
      <c r="F302" s="59"/>
      <c r="G302" s="60"/>
      <c r="H302" s="60"/>
    </row>
    <row r="303" spans="1:8" x14ac:dyDescent="0.2">
      <c r="A303" s="10"/>
      <c r="C303" s="58"/>
      <c r="D303" s="58"/>
      <c r="E303" s="59"/>
      <c r="F303" s="59"/>
      <c r="G303" s="60"/>
      <c r="H303" s="60"/>
    </row>
    <row r="304" spans="1:8" x14ac:dyDescent="0.2">
      <c r="A304" s="10"/>
      <c r="B304" s="56"/>
      <c r="C304" s="58"/>
      <c r="D304" s="58"/>
      <c r="E304" s="59"/>
      <c r="F304" s="59"/>
      <c r="G304" s="60"/>
      <c r="H304" s="60"/>
    </row>
    <row r="305" spans="1:8" x14ac:dyDescent="0.2">
      <c r="A305" s="10"/>
      <c r="B305" s="56"/>
      <c r="C305" s="58"/>
      <c r="D305" s="58"/>
      <c r="E305" s="59"/>
      <c r="F305" s="59"/>
      <c r="G305" s="60"/>
      <c r="H305" s="60"/>
    </row>
    <row r="306" spans="1:8" x14ac:dyDescent="0.2">
      <c r="A306" s="10"/>
      <c r="B306" s="56"/>
      <c r="C306" s="58"/>
      <c r="D306" s="58"/>
      <c r="E306" s="59"/>
      <c r="F306" s="59"/>
      <c r="G306" s="60"/>
      <c r="H306" s="60"/>
    </row>
    <row r="307" spans="1:8" x14ac:dyDescent="0.2">
      <c r="A307" s="10"/>
      <c r="B307" s="56"/>
      <c r="C307" s="58"/>
      <c r="D307" s="58"/>
      <c r="E307" s="59"/>
      <c r="F307" s="59"/>
      <c r="G307" s="60"/>
      <c r="H307" s="60"/>
    </row>
    <row r="308" spans="1:8" x14ac:dyDescent="0.2">
      <c r="A308" s="10"/>
      <c r="B308" s="58"/>
      <c r="C308" s="58"/>
      <c r="D308" s="58"/>
      <c r="E308" s="59"/>
      <c r="F308" s="59"/>
      <c r="G308" s="60"/>
      <c r="H308" s="60"/>
    </row>
    <row r="309" spans="1:8" x14ac:dyDescent="0.2">
      <c r="A309" s="10"/>
      <c r="B309" s="58"/>
      <c r="C309" s="58"/>
      <c r="D309" s="58"/>
      <c r="E309" s="59"/>
      <c r="F309" s="59"/>
      <c r="G309" s="60"/>
      <c r="H309" s="60"/>
    </row>
    <row r="310" spans="1:8" x14ac:dyDescent="0.2">
      <c r="A310" s="10"/>
      <c r="B310" s="58"/>
      <c r="C310" s="58"/>
      <c r="D310" s="58"/>
      <c r="E310" s="59"/>
      <c r="F310" s="59"/>
      <c r="G310" s="60"/>
      <c r="H310" s="60"/>
    </row>
    <row r="311" spans="1:8" x14ac:dyDescent="0.2">
      <c r="A311" s="10"/>
      <c r="B311" s="58"/>
      <c r="C311" s="58"/>
      <c r="D311" s="58"/>
      <c r="E311" s="59"/>
      <c r="F311" s="59"/>
      <c r="G311" s="60"/>
      <c r="H311" s="60"/>
    </row>
    <row r="312" spans="1:8" x14ac:dyDescent="0.2">
      <c r="A312" s="10"/>
      <c r="B312" s="58"/>
      <c r="C312" s="58"/>
      <c r="D312" s="58"/>
      <c r="E312" s="59"/>
      <c r="F312" s="59"/>
      <c r="G312" s="60"/>
      <c r="H312" s="60"/>
    </row>
    <row r="313" spans="1:8" x14ac:dyDescent="0.2">
      <c r="A313" s="10"/>
      <c r="B313" s="58"/>
      <c r="C313" s="58"/>
      <c r="D313" s="58"/>
      <c r="E313" s="59"/>
      <c r="F313" s="59"/>
      <c r="G313" s="60"/>
      <c r="H313" s="60"/>
    </row>
    <row r="314" spans="1:8" x14ac:dyDescent="0.2">
      <c r="A314" s="10"/>
      <c r="B314" s="58"/>
      <c r="C314" s="58"/>
      <c r="D314" s="58"/>
      <c r="E314" s="59"/>
      <c r="F314" s="59"/>
      <c r="G314" s="60"/>
      <c r="H314" s="60"/>
    </row>
    <row r="315" spans="1:8" x14ac:dyDescent="0.2">
      <c r="A315" s="10"/>
      <c r="B315" s="58"/>
      <c r="C315" s="58"/>
      <c r="D315" s="58"/>
      <c r="E315" s="59"/>
      <c r="F315" s="59"/>
      <c r="G315" s="60"/>
      <c r="H315" s="60"/>
    </row>
    <row r="316" spans="1:8" x14ac:dyDescent="0.2">
      <c r="A316" s="10"/>
      <c r="B316" s="58"/>
      <c r="C316" s="58"/>
      <c r="D316" s="58"/>
      <c r="E316" s="59"/>
      <c r="F316" s="59"/>
      <c r="G316" s="60"/>
      <c r="H316" s="60"/>
    </row>
    <row r="317" spans="1:8" x14ac:dyDescent="0.2">
      <c r="A317" s="10"/>
      <c r="B317" s="58"/>
      <c r="C317" s="58"/>
      <c r="D317" s="58"/>
      <c r="E317" s="59"/>
      <c r="F317" s="59"/>
      <c r="G317" s="60"/>
      <c r="H317" s="60"/>
    </row>
    <row r="318" spans="1:8" x14ac:dyDescent="0.2">
      <c r="A318" s="58"/>
      <c r="B318" s="58"/>
      <c r="C318" s="58"/>
      <c r="D318" s="58"/>
      <c r="E318" s="59"/>
      <c r="F318" s="59"/>
      <c r="G318" s="60"/>
      <c r="H318" s="60"/>
    </row>
    <row r="319" spans="1:8" x14ac:dyDescent="0.2">
      <c r="A319" s="58"/>
      <c r="B319" s="58"/>
      <c r="C319" s="58"/>
      <c r="D319" s="58"/>
      <c r="E319" s="59"/>
      <c r="F319" s="59"/>
      <c r="G319" s="60"/>
      <c r="H319" s="60"/>
    </row>
    <row r="320" spans="1:8" x14ac:dyDescent="0.2">
      <c r="A320" s="58"/>
      <c r="B320" s="58"/>
      <c r="C320" s="58"/>
      <c r="D320" s="58"/>
      <c r="E320" s="59"/>
      <c r="F320" s="59"/>
      <c r="G320" s="60"/>
      <c r="H320" s="60"/>
    </row>
    <row r="321" spans="1:8" x14ac:dyDescent="0.2">
      <c r="A321" s="58"/>
      <c r="B321" s="58"/>
      <c r="C321" s="58"/>
      <c r="D321" s="58"/>
      <c r="E321" s="59"/>
      <c r="F321" s="59"/>
      <c r="G321" s="60"/>
      <c r="H321" s="60"/>
    </row>
    <row r="322" spans="1:8" x14ac:dyDescent="0.2">
      <c r="A322" s="58"/>
      <c r="B322" s="58"/>
      <c r="C322" s="58"/>
      <c r="D322" s="58"/>
      <c r="E322" s="59"/>
      <c r="F322" s="59"/>
      <c r="G322" s="60"/>
      <c r="H322" s="60"/>
    </row>
    <row r="323" spans="1:8" x14ac:dyDescent="0.2">
      <c r="A323" s="58"/>
      <c r="B323" s="58"/>
      <c r="C323" s="58"/>
      <c r="D323" s="58"/>
      <c r="E323" s="59"/>
      <c r="F323" s="59"/>
      <c r="G323" s="60"/>
      <c r="H323" s="60"/>
    </row>
    <row r="324" spans="1:8" x14ac:dyDescent="0.2">
      <c r="A324" s="58"/>
      <c r="B324" s="58"/>
      <c r="C324" s="58"/>
      <c r="D324" s="58"/>
      <c r="E324" s="59"/>
      <c r="F324" s="59"/>
      <c r="G324" s="60"/>
      <c r="H324" s="60"/>
    </row>
    <row r="325" spans="1:8" x14ac:dyDescent="0.2">
      <c r="A325" s="58"/>
      <c r="B325" s="58"/>
      <c r="C325" s="58"/>
      <c r="D325" s="58"/>
      <c r="E325" s="59"/>
      <c r="F325" s="59"/>
      <c r="G325" s="60"/>
      <c r="H325" s="60"/>
    </row>
    <row r="326" spans="1:8" x14ac:dyDescent="0.2">
      <c r="A326" s="58"/>
      <c r="B326" s="58"/>
      <c r="C326" s="58"/>
      <c r="D326" s="58"/>
      <c r="E326" s="59"/>
      <c r="F326" s="59"/>
      <c r="G326" s="60"/>
      <c r="H326" s="60"/>
    </row>
    <row r="327" spans="1:8" x14ac:dyDescent="0.2">
      <c r="A327" s="58"/>
      <c r="B327" s="58"/>
      <c r="C327" s="58"/>
      <c r="D327" s="58"/>
      <c r="E327" s="59"/>
      <c r="F327" s="59"/>
      <c r="G327" s="60"/>
      <c r="H327" s="60"/>
    </row>
    <row r="328" spans="1:8" x14ac:dyDescent="0.2">
      <c r="A328" s="58"/>
      <c r="B328" s="58"/>
      <c r="C328" s="58"/>
      <c r="D328" s="58"/>
      <c r="E328" s="59"/>
      <c r="F328" s="59"/>
      <c r="G328" s="60"/>
      <c r="H328" s="60"/>
    </row>
    <row r="329" spans="1:8" x14ac:dyDescent="0.2">
      <c r="A329" s="58"/>
      <c r="B329" s="58"/>
      <c r="C329" s="58"/>
      <c r="D329" s="58"/>
      <c r="E329" s="59"/>
      <c r="F329" s="59"/>
      <c r="G329" s="60"/>
      <c r="H329" s="60"/>
    </row>
    <row r="330" spans="1:8" x14ac:dyDescent="0.2">
      <c r="A330" s="58"/>
      <c r="B330" s="58"/>
      <c r="C330" s="58"/>
      <c r="D330" s="58"/>
      <c r="E330" s="59"/>
      <c r="F330" s="59"/>
      <c r="G330" s="60"/>
      <c r="H330" s="60"/>
    </row>
    <row r="331" spans="1:8" x14ac:dyDescent="0.2">
      <c r="A331" s="58"/>
      <c r="B331" s="58"/>
      <c r="C331" s="58"/>
      <c r="D331" s="58"/>
      <c r="E331" s="59"/>
      <c r="F331" s="59"/>
      <c r="G331" s="60"/>
      <c r="H331" s="60"/>
    </row>
    <row r="332" spans="1:8" x14ac:dyDescent="0.2">
      <c r="E332" s="61"/>
      <c r="F332" s="61"/>
      <c r="G332" s="62"/>
      <c r="H332" s="62"/>
    </row>
    <row r="333" spans="1:8" x14ac:dyDescent="0.2">
      <c r="E333" s="61"/>
      <c r="F333" s="61"/>
      <c r="G333" s="62"/>
      <c r="H333" s="62"/>
    </row>
    <row r="334" spans="1:8" x14ac:dyDescent="0.2">
      <c r="E334" s="61"/>
      <c r="F334" s="61"/>
      <c r="G334" s="62"/>
      <c r="H334" s="62"/>
    </row>
    <row r="335" spans="1:8" x14ac:dyDescent="0.2">
      <c r="E335" s="61"/>
      <c r="F335" s="61"/>
      <c r="G335" s="62"/>
      <c r="H335" s="62"/>
    </row>
    <row r="336" spans="1:8" x14ac:dyDescent="0.2">
      <c r="E336" s="61"/>
      <c r="F336" s="61"/>
      <c r="G336" s="62"/>
      <c r="H336" s="62"/>
    </row>
    <row r="337" spans="5:8" x14ac:dyDescent="0.2">
      <c r="E337" s="61"/>
      <c r="F337" s="61"/>
      <c r="G337" s="62"/>
      <c r="H337" s="62"/>
    </row>
    <row r="338" spans="5:8" x14ac:dyDescent="0.2">
      <c r="E338" s="61"/>
      <c r="F338" s="61"/>
      <c r="G338" s="62"/>
      <c r="H338" s="62"/>
    </row>
    <row r="339" spans="5:8" x14ac:dyDescent="0.2">
      <c r="E339" s="61"/>
      <c r="F339" s="61"/>
      <c r="G339" s="62"/>
      <c r="H339" s="62"/>
    </row>
    <row r="340" spans="5:8" x14ac:dyDescent="0.2">
      <c r="E340" s="61"/>
      <c r="F340" s="61"/>
      <c r="G340" s="62"/>
      <c r="H340" s="62"/>
    </row>
    <row r="341" spans="5:8" x14ac:dyDescent="0.2">
      <c r="E341" s="61"/>
      <c r="F341" s="61"/>
      <c r="G341" s="62"/>
      <c r="H341" s="62"/>
    </row>
    <row r="342" spans="5:8" x14ac:dyDescent="0.2">
      <c r="E342" s="61"/>
      <c r="F342" s="61"/>
      <c r="G342" s="62"/>
      <c r="H342" s="62"/>
    </row>
    <row r="343" spans="5:8" x14ac:dyDescent="0.2">
      <c r="E343" s="61"/>
      <c r="F343" s="61"/>
      <c r="G343" s="62"/>
      <c r="H343" s="62"/>
    </row>
    <row r="344" spans="5:8" x14ac:dyDescent="0.2">
      <c r="E344" s="61"/>
      <c r="F344" s="61"/>
      <c r="G344" s="62"/>
      <c r="H344" s="62"/>
    </row>
    <row r="345" spans="5:8" x14ac:dyDescent="0.2">
      <c r="E345" s="61"/>
      <c r="F345" s="61"/>
      <c r="G345" s="62"/>
      <c r="H345" s="62"/>
    </row>
    <row r="346" spans="5:8" x14ac:dyDescent="0.2">
      <c r="E346" s="61"/>
      <c r="F346" s="61"/>
      <c r="G346" s="62"/>
      <c r="H346" s="62"/>
    </row>
    <row r="347" spans="5:8" x14ac:dyDescent="0.2">
      <c r="E347" s="61"/>
      <c r="F347" s="61"/>
      <c r="G347" s="62"/>
      <c r="H347" s="62"/>
    </row>
    <row r="348" spans="5:8" x14ac:dyDescent="0.2">
      <c r="E348" s="61"/>
      <c r="F348" s="61"/>
      <c r="G348" s="62"/>
      <c r="H348" s="62"/>
    </row>
    <row r="349" spans="5:8" x14ac:dyDescent="0.2">
      <c r="E349" s="61"/>
      <c r="F349" s="61"/>
      <c r="G349" s="62"/>
      <c r="H349" s="62"/>
    </row>
    <row r="350" spans="5:8" x14ac:dyDescent="0.2">
      <c r="E350" s="61"/>
      <c r="F350" s="61"/>
      <c r="G350" s="62"/>
      <c r="H350" s="62"/>
    </row>
    <row r="351" spans="5:8" x14ac:dyDescent="0.2">
      <c r="E351" s="61"/>
      <c r="F351" s="61"/>
      <c r="G351" s="62"/>
      <c r="H351" s="62"/>
    </row>
    <row r="352" spans="5:8" x14ac:dyDescent="0.2">
      <c r="E352" s="61"/>
      <c r="F352" s="61"/>
      <c r="G352" s="62"/>
      <c r="H352" s="62"/>
    </row>
    <row r="353" spans="5:8" x14ac:dyDescent="0.2">
      <c r="E353" s="61"/>
      <c r="F353" s="61"/>
      <c r="G353" s="62"/>
      <c r="H353" s="62"/>
    </row>
    <row r="354" spans="5:8" x14ac:dyDescent="0.2">
      <c r="E354" s="61"/>
      <c r="F354" s="61"/>
      <c r="G354" s="62"/>
      <c r="H354" s="62"/>
    </row>
    <row r="355" spans="5:8" x14ac:dyDescent="0.2">
      <c r="E355" s="61"/>
      <c r="F355" s="61"/>
      <c r="G355" s="62"/>
      <c r="H355" s="62"/>
    </row>
    <row r="356" spans="5:8" x14ac:dyDescent="0.2">
      <c r="E356" s="61"/>
      <c r="F356" s="61"/>
      <c r="G356" s="62"/>
      <c r="H356" s="62"/>
    </row>
    <row r="357" spans="5:8" x14ac:dyDescent="0.2">
      <c r="E357" s="61"/>
      <c r="F357" s="61"/>
      <c r="G357" s="62"/>
      <c r="H357" s="62"/>
    </row>
    <row r="358" spans="5:8" x14ac:dyDescent="0.2">
      <c r="E358" s="61"/>
      <c r="F358" s="61"/>
      <c r="G358" s="62"/>
      <c r="H358" s="62"/>
    </row>
    <row r="359" spans="5:8" x14ac:dyDescent="0.2">
      <c r="E359" s="61"/>
      <c r="F359" s="61"/>
      <c r="G359" s="62"/>
      <c r="H359" s="62"/>
    </row>
    <row r="360" spans="5:8" x14ac:dyDescent="0.2">
      <c r="E360" s="61"/>
      <c r="F360" s="61"/>
      <c r="G360" s="62"/>
      <c r="H360" s="62"/>
    </row>
    <row r="361" spans="5:8" x14ac:dyDescent="0.2">
      <c r="E361" s="61"/>
      <c r="F361" s="61"/>
      <c r="G361" s="62"/>
      <c r="H361" s="62"/>
    </row>
    <row r="362" spans="5:8" x14ac:dyDescent="0.2">
      <c r="E362" s="61"/>
      <c r="F362" s="61"/>
      <c r="G362" s="62"/>
      <c r="H362" s="62"/>
    </row>
    <row r="363" spans="5:8" x14ac:dyDescent="0.2">
      <c r="E363" s="61"/>
      <c r="F363" s="61"/>
      <c r="G363" s="62"/>
      <c r="H363" s="62"/>
    </row>
    <row r="364" spans="5:8" x14ac:dyDescent="0.2">
      <c r="E364" s="61"/>
      <c r="F364" s="61"/>
      <c r="G364" s="62"/>
      <c r="H364" s="62"/>
    </row>
    <row r="365" spans="5:8" x14ac:dyDescent="0.2">
      <c r="E365" s="61"/>
      <c r="F365" s="61"/>
      <c r="G365" s="62"/>
      <c r="H365" s="62"/>
    </row>
    <row r="366" spans="5:8" x14ac:dyDescent="0.2">
      <c r="E366" s="61"/>
      <c r="F366" s="61"/>
      <c r="G366" s="62"/>
      <c r="H366" s="62"/>
    </row>
    <row r="367" spans="5:8" x14ac:dyDescent="0.2">
      <c r="E367" s="61"/>
      <c r="F367" s="61"/>
      <c r="G367" s="62"/>
      <c r="H367" s="62"/>
    </row>
    <row r="368" spans="5:8" x14ac:dyDescent="0.2">
      <c r="E368" s="61"/>
      <c r="F368" s="61"/>
      <c r="G368" s="62"/>
      <c r="H368" s="62"/>
    </row>
    <row r="369" spans="5:8" x14ac:dyDescent="0.2">
      <c r="E369" s="61"/>
      <c r="F369" s="61"/>
      <c r="G369" s="62"/>
      <c r="H369" s="62"/>
    </row>
    <row r="370" spans="5:8" x14ac:dyDescent="0.2">
      <c r="E370" s="61"/>
      <c r="F370" s="61"/>
      <c r="G370" s="62"/>
      <c r="H370" s="62"/>
    </row>
    <row r="371" spans="5:8" x14ac:dyDescent="0.2">
      <c r="E371" s="61"/>
      <c r="F371" s="61"/>
      <c r="G371" s="62"/>
      <c r="H371" s="62"/>
    </row>
    <row r="372" spans="5:8" x14ac:dyDescent="0.2">
      <c r="E372" s="61"/>
      <c r="F372" s="61"/>
      <c r="G372" s="62"/>
      <c r="H372" s="62"/>
    </row>
    <row r="373" spans="5:8" x14ac:dyDescent="0.2">
      <c r="E373" s="61"/>
      <c r="F373" s="61"/>
      <c r="G373" s="62"/>
      <c r="H373" s="62"/>
    </row>
    <row r="374" spans="5:8" x14ac:dyDescent="0.2">
      <c r="E374" s="61"/>
      <c r="F374" s="61"/>
      <c r="G374" s="62"/>
      <c r="H374" s="62"/>
    </row>
    <row r="375" spans="5:8" x14ac:dyDescent="0.2">
      <c r="E375" s="61"/>
      <c r="F375" s="61"/>
      <c r="G375" s="62"/>
      <c r="H375" s="62"/>
    </row>
    <row r="376" spans="5:8" x14ac:dyDescent="0.2">
      <c r="E376" s="61"/>
      <c r="F376" s="61"/>
      <c r="G376" s="62"/>
      <c r="H376" s="62"/>
    </row>
    <row r="377" spans="5:8" x14ac:dyDescent="0.2">
      <c r="E377" s="61"/>
      <c r="F377" s="61"/>
      <c r="G377" s="62"/>
      <c r="H377" s="62"/>
    </row>
    <row r="378" spans="5:8" x14ac:dyDescent="0.2">
      <c r="E378" s="61"/>
      <c r="F378" s="61"/>
      <c r="G378" s="62"/>
      <c r="H378" s="62"/>
    </row>
    <row r="379" spans="5:8" x14ac:dyDescent="0.2">
      <c r="E379" s="61"/>
      <c r="F379" s="61"/>
      <c r="G379" s="62"/>
      <c r="H379" s="62"/>
    </row>
    <row r="380" spans="5:8" x14ac:dyDescent="0.2">
      <c r="E380" s="61"/>
      <c r="F380" s="61"/>
      <c r="G380" s="62"/>
      <c r="H380" s="62"/>
    </row>
    <row r="381" spans="5:8" x14ac:dyDescent="0.2">
      <c r="E381" s="61"/>
      <c r="F381" s="61"/>
      <c r="G381" s="62"/>
      <c r="H381" s="62"/>
    </row>
    <row r="382" spans="5:8" x14ac:dyDescent="0.2">
      <c r="E382" s="61"/>
      <c r="F382" s="61"/>
      <c r="G382" s="62"/>
      <c r="H382" s="62"/>
    </row>
    <row r="383" spans="5:8" x14ac:dyDescent="0.2">
      <c r="E383" s="61"/>
      <c r="F383" s="61"/>
      <c r="G383" s="62"/>
      <c r="H383" s="62"/>
    </row>
    <row r="384" spans="5:8" x14ac:dyDescent="0.2">
      <c r="E384" s="61"/>
      <c r="F384" s="61"/>
      <c r="G384" s="62"/>
      <c r="H384" s="62"/>
    </row>
    <row r="385" spans="5:8" x14ac:dyDescent="0.2">
      <c r="E385" s="61"/>
      <c r="F385" s="61"/>
      <c r="G385" s="62"/>
      <c r="H385" s="62"/>
    </row>
    <row r="386" spans="5:8" x14ac:dyDescent="0.2">
      <c r="E386" s="61"/>
      <c r="F386" s="61"/>
      <c r="G386" s="62"/>
      <c r="H386" s="62"/>
    </row>
    <row r="387" spans="5:8" x14ac:dyDescent="0.2">
      <c r="E387" s="61"/>
      <c r="F387" s="61"/>
      <c r="G387" s="62"/>
      <c r="H387" s="62"/>
    </row>
    <row r="388" spans="5:8" x14ac:dyDescent="0.2">
      <c r="E388" s="61"/>
      <c r="F388" s="61"/>
      <c r="G388" s="62"/>
      <c r="H388" s="62"/>
    </row>
    <row r="389" spans="5:8" x14ac:dyDescent="0.2">
      <c r="E389" s="61"/>
      <c r="F389" s="61"/>
      <c r="G389" s="62"/>
      <c r="H389" s="62"/>
    </row>
    <row r="390" spans="5:8" x14ac:dyDescent="0.2">
      <c r="E390" s="61"/>
      <c r="F390" s="61"/>
      <c r="G390" s="62"/>
      <c r="H390" s="62"/>
    </row>
    <row r="391" spans="5:8" x14ac:dyDescent="0.2">
      <c r="E391" s="61"/>
      <c r="F391" s="61"/>
      <c r="G391" s="62"/>
      <c r="H391" s="62"/>
    </row>
    <row r="392" spans="5:8" x14ac:dyDescent="0.2">
      <c r="E392" s="61"/>
      <c r="F392" s="61"/>
      <c r="G392" s="62"/>
      <c r="H392" s="62"/>
    </row>
    <row r="393" spans="5:8" x14ac:dyDescent="0.2">
      <c r="E393" s="61"/>
      <c r="F393" s="61"/>
      <c r="G393" s="62"/>
      <c r="H393" s="62"/>
    </row>
    <row r="394" spans="5:8" x14ac:dyDescent="0.2">
      <c r="E394" s="61"/>
      <c r="F394" s="61"/>
      <c r="G394" s="62"/>
      <c r="H394" s="62"/>
    </row>
    <row r="395" spans="5:8" x14ac:dyDescent="0.2">
      <c r="E395" s="61"/>
      <c r="F395" s="61"/>
      <c r="G395" s="62"/>
      <c r="H395" s="62"/>
    </row>
    <row r="396" spans="5:8" x14ac:dyDescent="0.2">
      <c r="E396" s="61"/>
      <c r="F396" s="61"/>
      <c r="G396" s="62"/>
      <c r="H396" s="62"/>
    </row>
    <row r="397" spans="5:8" x14ac:dyDescent="0.2">
      <c r="E397" s="61"/>
      <c r="F397" s="61"/>
      <c r="G397" s="62"/>
      <c r="H397" s="62"/>
    </row>
    <row r="398" spans="5:8" x14ac:dyDescent="0.2">
      <c r="E398" s="61"/>
      <c r="F398" s="61"/>
      <c r="G398" s="62"/>
      <c r="H398" s="62"/>
    </row>
    <row r="399" spans="5:8" x14ac:dyDescent="0.2">
      <c r="E399" s="61"/>
      <c r="F399" s="61"/>
      <c r="G399" s="62"/>
      <c r="H399" s="62"/>
    </row>
    <row r="400" spans="5:8" x14ac:dyDescent="0.2">
      <c r="E400" s="61"/>
      <c r="F400" s="61"/>
      <c r="G400" s="62"/>
      <c r="H400" s="62"/>
    </row>
    <row r="401" spans="5:8" x14ac:dyDescent="0.2">
      <c r="E401" s="61"/>
      <c r="F401" s="61"/>
      <c r="G401" s="62"/>
      <c r="H401" s="62"/>
    </row>
    <row r="402" spans="5:8" x14ac:dyDescent="0.2">
      <c r="E402" s="61"/>
      <c r="F402" s="61"/>
      <c r="G402" s="62"/>
      <c r="H402" s="62"/>
    </row>
    <row r="403" spans="5:8" x14ac:dyDescent="0.2">
      <c r="E403" s="61"/>
      <c r="F403" s="61"/>
      <c r="G403" s="62"/>
      <c r="H403" s="62"/>
    </row>
    <row r="404" spans="5:8" x14ac:dyDescent="0.2">
      <c r="E404" s="61"/>
      <c r="F404" s="61"/>
      <c r="G404" s="62"/>
      <c r="H404" s="62"/>
    </row>
    <row r="405" spans="5:8" x14ac:dyDescent="0.2">
      <c r="E405" s="61"/>
      <c r="F405" s="61"/>
      <c r="G405" s="62"/>
      <c r="H405" s="62"/>
    </row>
    <row r="406" spans="5:8" x14ac:dyDescent="0.2">
      <c r="E406" s="61"/>
      <c r="F406" s="61"/>
      <c r="G406" s="62"/>
      <c r="H406" s="62"/>
    </row>
    <row r="407" spans="5:8" x14ac:dyDescent="0.2">
      <c r="E407" s="61"/>
      <c r="F407" s="61"/>
      <c r="G407" s="62"/>
      <c r="H407" s="62"/>
    </row>
    <row r="408" spans="5:8" x14ac:dyDescent="0.2">
      <c r="E408" s="61"/>
      <c r="F408" s="61"/>
      <c r="G408" s="62"/>
      <c r="H408" s="62"/>
    </row>
    <row r="409" spans="5:8" x14ac:dyDescent="0.2">
      <c r="E409" s="61"/>
      <c r="F409" s="61"/>
      <c r="G409" s="62"/>
      <c r="H409" s="62"/>
    </row>
    <row r="410" spans="5:8" x14ac:dyDescent="0.2">
      <c r="E410" s="61"/>
      <c r="F410" s="61"/>
      <c r="G410" s="62"/>
      <c r="H410" s="62"/>
    </row>
    <row r="411" spans="5:8" x14ac:dyDescent="0.2">
      <c r="E411" s="61"/>
      <c r="F411" s="61"/>
      <c r="G411" s="62"/>
      <c r="H411" s="62"/>
    </row>
    <row r="412" spans="5:8" x14ac:dyDescent="0.2">
      <c r="E412" s="61"/>
      <c r="F412" s="61"/>
      <c r="G412" s="62"/>
      <c r="H412" s="62"/>
    </row>
    <row r="413" spans="5:8" x14ac:dyDescent="0.2">
      <c r="E413" s="61"/>
      <c r="F413" s="61"/>
      <c r="G413" s="62"/>
      <c r="H413" s="62"/>
    </row>
    <row r="414" spans="5:8" x14ac:dyDescent="0.2">
      <c r="E414" s="61"/>
      <c r="F414" s="61"/>
      <c r="G414" s="62"/>
      <c r="H414" s="62"/>
    </row>
    <row r="415" spans="5:8" x14ac:dyDescent="0.2">
      <c r="E415" s="61"/>
      <c r="F415" s="61"/>
      <c r="G415" s="62"/>
      <c r="H415" s="62"/>
    </row>
    <row r="416" spans="5:8" x14ac:dyDescent="0.2">
      <c r="E416" s="61"/>
      <c r="F416" s="61"/>
      <c r="G416" s="62"/>
      <c r="H416" s="62"/>
    </row>
    <row r="417" spans="5:8" x14ac:dyDescent="0.2">
      <c r="E417" s="61"/>
      <c r="F417" s="61"/>
      <c r="G417" s="62"/>
      <c r="H417" s="62"/>
    </row>
    <row r="418" spans="5:8" x14ac:dyDescent="0.2">
      <c r="E418" s="61"/>
      <c r="F418" s="61"/>
      <c r="G418" s="62"/>
      <c r="H418" s="62"/>
    </row>
    <row r="419" spans="5:8" x14ac:dyDescent="0.2">
      <c r="E419" s="61"/>
      <c r="F419" s="61"/>
      <c r="G419" s="62"/>
      <c r="H419" s="62"/>
    </row>
    <row r="420" spans="5:8" x14ac:dyDescent="0.2">
      <c r="E420" s="61"/>
      <c r="F420" s="61"/>
      <c r="G420" s="62"/>
      <c r="H420" s="62"/>
    </row>
    <row r="421" spans="5:8" x14ac:dyDescent="0.2">
      <c r="E421" s="61"/>
      <c r="F421" s="61"/>
      <c r="G421" s="62"/>
      <c r="H421" s="62"/>
    </row>
    <row r="422" spans="5:8" x14ac:dyDescent="0.2">
      <c r="E422" s="61"/>
      <c r="F422" s="61"/>
      <c r="G422" s="62"/>
      <c r="H422" s="62"/>
    </row>
    <row r="423" spans="5:8" x14ac:dyDescent="0.2">
      <c r="E423" s="61"/>
      <c r="F423" s="61"/>
      <c r="G423" s="62"/>
      <c r="H423" s="62"/>
    </row>
    <row r="424" spans="5:8" x14ac:dyDescent="0.2">
      <c r="E424" s="61"/>
      <c r="F424" s="61"/>
      <c r="G424" s="62"/>
      <c r="H424" s="62"/>
    </row>
    <row r="425" spans="5:8" x14ac:dyDescent="0.2">
      <c r="E425" s="61"/>
      <c r="F425" s="61"/>
      <c r="G425" s="62"/>
      <c r="H425" s="62"/>
    </row>
    <row r="426" spans="5:8" x14ac:dyDescent="0.2">
      <c r="E426" s="61"/>
      <c r="F426" s="61"/>
      <c r="G426" s="62"/>
      <c r="H426" s="62"/>
    </row>
    <row r="427" spans="5:8" x14ac:dyDescent="0.2">
      <c r="E427" s="61"/>
      <c r="F427" s="61"/>
      <c r="G427" s="62"/>
      <c r="H427" s="62"/>
    </row>
    <row r="428" spans="5:8" x14ac:dyDescent="0.2">
      <c r="E428" s="61"/>
      <c r="F428" s="61"/>
      <c r="G428" s="62"/>
      <c r="H428" s="62"/>
    </row>
    <row r="429" spans="5:8" x14ac:dyDescent="0.2">
      <c r="E429" s="61"/>
      <c r="F429" s="61"/>
      <c r="G429" s="62"/>
      <c r="H429" s="62"/>
    </row>
    <row r="430" spans="5:8" x14ac:dyDescent="0.2">
      <c r="E430" s="61"/>
      <c r="F430" s="61"/>
      <c r="G430" s="62"/>
      <c r="H430" s="62"/>
    </row>
    <row r="431" spans="5:8" x14ac:dyDescent="0.2">
      <c r="E431" s="61"/>
      <c r="F431" s="61"/>
      <c r="G431" s="62"/>
      <c r="H431" s="62"/>
    </row>
    <row r="432" spans="5:8" x14ac:dyDescent="0.2">
      <c r="E432" s="61"/>
      <c r="F432" s="61"/>
      <c r="G432" s="62"/>
      <c r="H432" s="62"/>
    </row>
    <row r="433" spans="5:8" x14ac:dyDescent="0.2">
      <c r="E433" s="61"/>
      <c r="F433" s="61"/>
      <c r="G433" s="62"/>
      <c r="H433" s="62"/>
    </row>
    <row r="434" spans="5:8" x14ac:dyDescent="0.2">
      <c r="E434" s="61"/>
      <c r="F434" s="61"/>
      <c r="G434" s="62"/>
      <c r="H434" s="62"/>
    </row>
    <row r="435" spans="5:8" x14ac:dyDescent="0.2">
      <c r="E435" s="61"/>
      <c r="F435" s="61"/>
      <c r="G435" s="62"/>
      <c r="H435" s="62"/>
    </row>
    <row r="436" spans="5:8" x14ac:dyDescent="0.2">
      <c r="E436" s="61"/>
      <c r="F436" s="61"/>
      <c r="G436" s="62"/>
      <c r="H436" s="62"/>
    </row>
    <row r="437" spans="5:8" x14ac:dyDescent="0.2">
      <c r="E437" s="61"/>
      <c r="F437" s="61"/>
      <c r="G437" s="62"/>
      <c r="H437" s="62"/>
    </row>
    <row r="438" spans="5:8" x14ac:dyDescent="0.2">
      <c r="E438" s="61"/>
      <c r="F438" s="61"/>
      <c r="G438" s="62"/>
      <c r="H438" s="62"/>
    </row>
    <row r="439" spans="5:8" x14ac:dyDescent="0.2">
      <c r="E439" s="61"/>
      <c r="F439" s="61"/>
      <c r="G439" s="62"/>
      <c r="H439" s="62"/>
    </row>
    <row r="440" spans="5:8" x14ac:dyDescent="0.2">
      <c r="E440" s="61"/>
      <c r="F440" s="61"/>
      <c r="G440" s="62"/>
      <c r="H440" s="62"/>
    </row>
    <row r="441" spans="5:8" x14ac:dyDescent="0.2">
      <c r="E441" s="61"/>
      <c r="F441" s="61"/>
      <c r="G441" s="62"/>
      <c r="H441" s="62"/>
    </row>
    <row r="442" spans="5:8" x14ac:dyDescent="0.2">
      <c r="E442" s="61"/>
      <c r="F442" s="61"/>
      <c r="G442" s="62"/>
      <c r="H442" s="62"/>
    </row>
    <row r="443" spans="5:8" x14ac:dyDescent="0.2">
      <c r="E443" s="61"/>
      <c r="F443" s="61"/>
      <c r="G443" s="62"/>
      <c r="H443" s="62"/>
    </row>
    <row r="444" spans="5:8" x14ac:dyDescent="0.2">
      <c r="E444" s="61"/>
      <c r="F444" s="61"/>
      <c r="G444" s="62"/>
      <c r="H444" s="62"/>
    </row>
    <row r="445" spans="5:8" x14ac:dyDescent="0.2">
      <c r="E445" s="61"/>
      <c r="F445" s="61"/>
      <c r="G445" s="62"/>
      <c r="H445" s="62"/>
    </row>
    <row r="446" spans="5:8" x14ac:dyDescent="0.2">
      <c r="E446" s="61"/>
      <c r="F446" s="61"/>
      <c r="G446" s="62"/>
      <c r="H446" s="62"/>
    </row>
    <row r="447" spans="5:8" x14ac:dyDescent="0.2">
      <c r="E447" s="61"/>
      <c r="F447" s="61"/>
      <c r="G447" s="62"/>
      <c r="H447" s="62"/>
    </row>
    <row r="448" spans="5:8" x14ac:dyDescent="0.2">
      <c r="E448" s="61"/>
      <c r="F448" s="61"/>
      <c r="G448" s="62"/>
      <c r="H448" s="62"/>
    </row>
    <row r="449" spans="5:8" x14ac:dyDescent="0.2">
      <c r="E449" s="61"/>
      <c r="F449" s="61"/>
      <c r="G449" s="62"/>
      <c r="H449" s="62"/>
    </row>
    <row r="450" spans="5:8" x14ac:dyDescent="0.2">
      <c r="E450" s="61"/>
      <c r="F450" s="61"/>
      <c r="G450" s="62"/>
      <c r="H450" s="62"/>
    </row>
    <row r="451" spans="5:8" x14ac:dyDescent="0.2">
      <c r="E451" s="61"/>
      <c r="F451" s="61"/>
      <c r="G451" s="62"/>
      <c r="H451" s="62"/>
    </row>
    <row r="452" spans="5:8" x14ac:dyDescent="0.2">
      <c r="E452" s="61"/>
      <c r="F452" s="61"/>
      <c r="G452" s="62"/>
      <c r="H452" s="62"/>
    </row>
    <row r="453" spans="5:8" x14ac:dyDescent="0.2">
      <c r="E453" s="61"/>
      <c r="F453" s="61"/>
      <c r="G453" s="62"/>
      <c r="H453" s="62"/>
    </row>
    <row r="454" spans="5:8" x14ac:dyDescent="0.2">
      <c r="E454" s="61"/>
      <c r="F454" s="61"/>
      <c r="G454" s="62"/>
      <c r="H454" s="62"/>
    </row>
    <row r="455" spans="5:8" x14ac:dyDescent="0.2">
      <c r="E455" s="61"/>
      <c r="F455" s="61"/>
      <c r="G455" s="62"/>
      <c r="H455" s="62"/>
    </row>
    <row r="456" spans="5:8" x14ac:dyDescent="0.2">
      <c r="E456" s="61"/>
      <c r="F456" s="61"/>
      <c r="G456" s="62"/>
      <c r="H456" s="62"/>
    </row>
    <row r="457" spans="5:8" x14ac:dyDescent="0.2">
      <c r="E457" s="61"/>
      <c r="F457" s="61"/>
      <c r="G457" s="62"/>
      <c r="H457" s="62"/>
    </row>
    <row r="458" spans="5:8" x14ac:dyDescent="0.2">
      <c r="E458" s="61"/>
      <c r="F458" s="61"/>
      <c r="G458" s="62"/>
      <c r="H458" s="62"/>
    </row>
    <row r="459" spans="5:8" x14ac:dyDescent="0.2">
      <c r="E459" s="61"/>
      <c r="F459" s="61"/>
      <c r="G459" s="62"/>
      <c r="H459" s="62"/>
    </row>
    <row r="460" spans="5:8" x14ac:dyDescent="0.2">
      <c r="E460" s="61"/>
      <c r="F460" s="61"/>
      <c r="G460" s="62"/>
      <c r="H460" s="62"/>
    </row>
    <row r="461" spans="5:8" x14ac:dyDescent="0.2">
      <c r="E461" s="61"/>
      <c r="F461" s="61"/>
      <c r="G461" s="62"/>
      <c r="H461" s="62"/>
    </row>
    <row r="462" spans="5:8" x14ac:dyDescent="0.2">
      <c r="E462" s="61"/>
      <c r="F462" s="61"/>
      <c r="G462" s="62"/>
      <c r="H462" s="62"/>
    </row>
    <row r="463" spans="5:8" x14ac:dyDescent="0.2">
      <c r="E463" s="61"/>
      <c r="F463" s="61"/>
      <c r="G463" s="62"/>
      <c r="H463" s="62"/>
    </row>
    <row r="464" spans="5:8" x14ac:dyDescent="0.2">
      <c r="E464" s="61"/>
      <c r="F464" s="61"/>
      <c r="G464" s="62"/>
      <c r="H464" s="62"/>
    </row>
    <row r="465" spans="5:8" x14ac:dyDescent="0.2">
      <c r="E465" s="61"/>
      <c r="F465" s="61"/>
      <c r="G465" s="62"/>
      <c r="H465" s="62"/>
    </row>
    <row r="466" spans="5:8" x14ac:dyDescent="0.2">
      <c r="E466" s="61"/>
      <c r="F466" s="61"/>
      <c r="G466" s="62"/>
      <c r="H466" s="62"/>
    </row>
    <row r="467" spans="5:8" x14ac:dyDescent="0.2">
      <c r="E467" s="61"/>
      <c r="F467" s="61"/>
      <c r="G467" s="62"/>
      <c r="H467" s="62"/>
    </row>
    <row r="468" spans="5:8" x14ac:dyDescent="0.2">
      <c r="E468" s="61"/>
      <c r="F468" s="61"/>
      <c r="G468" s="62"/>
      <c r="H468" s="62"/>
    </row>
    <row r="469" spans="5:8" x14ac:dyDescent="0.2">
      <c r="E469" s="61"/>
      <c r="F469" s="61"/>
      <c r="G469" s="62"/>
      <c r="H469" s="62"/>
    </row>
    <row r="470" spans="5:8" x14ac:dyDescent="0.2">
      <c r="E470" s="61"/>
      <c r="F470" s="61"/>
      <c r="G470" s="62"/>
      <c r="H470" s="62"/>
    </row>
    <row r="471" spans="5:8" x14ac:dyDescent="0.2">
      <c r="E471" s="61"/>
      <c r="F471" s="61"/>
      <c r="G471" s="62"/>
      <c r="H471" s="62"/>
    </row>
    <row r="472" spans="5:8" x14ac:dyDescent="0.2">
      <c r="E472" s="61"/>
      <c r="F472" s="61"/>
      <c r="G472" s="62"/>
      <c r="H472" s="62"/>
    </row>
    <row r="473" spans="5:8" x14ac:dyDescent="0.2">
      <c r="E473" s="61"/>
      <c r="F473" s="61"/>
      <c r="G473" s="62"/>
      <c r="H473" s="62"/>
    </row>
    <row r="474" spans="5:8" x14ac:dyDescent="0.2">
      <c r="E474" s="61"/>
      <c r="F474" s="61"/>
      <c r="G474" s="62"/>
      <c r="H474" s="62"/>
    </row>
    <row r="475" spans="5:8" x14ac:dyDescent="0.2">
      <c r="E475" s="61"/>
      <c r="F475" s="61"/>
      <c r="G475" s="62"/>
      <c r="H475" s="62"/>
    </row>
    <row r="476" spans="5:8" x14ac:dyDescent="0.2">
      <c r="E476" s="61"/>
      <c r="F476" s="61"/>
      <c r="G476" s="62"/>
      <c r="H476" s="62"/>
    </row>
    <row r="477" spans="5:8" x14ac:dyDescent="0.2">
      <c r="E477" s="61"/>
      <c r="F477" s="61"/>
      <c r="G477" s="62"/>
      <c r="H477" s="62"/>
    </row>
    <row r="478" spans="5:8" x14ac:dyDescent="0.2">
      <c r="E478" s="61"/>
      <c r="F478" s="61"/>
      <c r="G478" s="62"/>
      <c r="H478" s="62"/>
    </row>
    <row r="479" spans="5:8" x14ac:dyDescent="0.2">
      <c r="E479" s="61"/>
      <c r="F479" s="61"/>
      <c r="G479" s="62"/>
      <c r="H479" s="62"/>
    </row>
    <row r="480" spans="5:8" x14ac:dyDescent="0.2">
      <c r="E480" s="61"/>
      <c r="F480" s="61"/>
      <c r="G480" s="62"/>
      <c r="H480" s="62"/>
    </row>
    <row r="481" spans="5:8" x14ac:dyDescent="0.2">
      <c r="E481" s="61"/>
      <c r="F481" s="61"/>
      <c r="G481" s="62"/>
      <c r="H481" s="62"/>
    </row>
    <row r="482" spans="5:8" x14ac:dyDescent="0.2">
      <c r="E482" s="61"/>
      <c r="F482" s="61"/>
      <c r="G482" s="62"/>
      <c r="H482" s="62"/>
    </row>
    <row r="483" spans="5:8" x14ac:dyDescent="0.2">
      <c r="E483" s="61"/>
      <c r="F483" s="61"/>
      <c r="G483" s="62"/>
      <c r="H483" s="62"/>
    </row>
    <row r="484" spans="5:8" x14ac:dyDescent="0.2">
      <c r="E484" s="61"/>
      <c r="F484" s="61"/>
      <c r="G484" s="62"/>
      <c r="H484" s="62"/>
    </row>
    <row r="485" spans="5:8" x14ac:dyDescent="0.2">
      <c r="E485" s="61"/>
      <c r="F485" s="61"/>
      <c r="G485" s="62"/>
      <c r="H485" s="62"/>
    </row>
    <row r="486" spans="5:8" x14ac:dyDescent="0.2">
      <c r="E486" s="61"/>
      <c r="F486" s="61"/>
      <c r="G486" s="62"/>
      <c r="H486" s="62"/>
    </row>
    <row r="487" spans="5:8" x14ac:dyDescent="0.2">
      <c r="E487" s="61"/>
      <c r="F487" s="61"/>
      <c r="G487" s="62"/>
      <c r="H487" s="62"/>
    </row>
    <row r="488" spans="5:8" x14ac:dyDescent="0.2">
      <c r="E488" s="61"/>
      <c r="F488" s="61"/>
      <c r="G488" s="62"/>
      <c r="H488" s="62"/>
    </row>
    <row r="489" spans="5:8" x14ac:dyDescent="0.2">
      <c r="E489" s="61"/>
      <c r="F489" s="61"/>
      <c r="G489" s="62"/>
      <c r="H489" s="62"/>
    </row>
    <row r="490" spans="5:8" x14ac:dyDescent="0.2">
      <c r="E490" s="61"/>
      <c r="F490" s="61"/>
      <c r="G490" s="62"/>
      <c r="H490" s="62"/>
    </row>
    <row r="491" spans="5:8" x14ac:dyDescent="0.2">
      <c r="E491" s="61"/>
      <c r="F491" s="61"/>
      <c r="G491" s="62"/>
      <c r="H491" s="62"/>
    </row>
    <row r="492" spans="5:8" x14ac:dyDescent="0.2">
      <c r="E492" s="61"/>
      <c r="F492" s="61"/>
      <c r="G492" s="62"/>
      <c r="H492" s="62"/>
    </row>
    <row r="493" spans="5:8" x14ac:dyDescent="0.2">
      <c r="E493" s="61"/>
      <c r="F493" s="61"/>
      <c r="G493" s="62"/>
      <c r="H493" s="62"/>
    </row>
    <row r="494" spans="5:8" x14ac:dyDescent="0.2">
      <c r="E494" s="61"/>
      <c r="F494" s="61"/>
      <c r="G494" s="62"/>
      <c r="H494" s="62"/>
    </row>
    <row r="495" spans="5:8" x14ac:dyDescent="0.2">
      <c r="E495" s="61"/>
      <c r="F495" s="61"/>
      <c r="G495" s="62"/>
      <c r="H495" s="62"/>
    </row>
    <row r="496" spans="5:8" x14ac:dyDescent="0.2">
      <c r="E496" s="61"/>
      <c r="F496" s="61"/>
      <c r="G496" s="62"/>
      <c r="H496" s="62"/>
    </row>
    <row r="497" spans="5:8" x14ac:dyDescent="0.2">
      <c r="E497" s="61"/>
      <c r="F497" s="61"/>
      <c r="G497" s="62"/>
      <c r="H497" s="62"/>
    </row>
    <row r="498" spans="5:8" x14ac:dyDescent="0.2">
      <c r="E498" s="61"/>
      <c r="F498" s="61"/>
      <c r="G498" s="62"/>
      <c r="H498" s="62"/>
    </row>
    <row r="499" spans="5:8" x14ac:dyDescent="0.2">
      <c r="E499" s="61"/>
      <c r="F499" s="61"/>
      <c r="G499" s="62"/>
      <c r="H499" s="62"/>
    </row>
    <row r="500" spans="5:8" x14ac:dyDescent="0.2">
      <c r="E500" s="61"/>
      <c r="F500" s="61"/>
      <c r="G500" s="62"/>
      <c r="H500" s="62"/>
    </row>
    <row r="501" spans="5:8" x14ac:dyDescent="0.2">
      <c r="E501" s="61"/>
      <c r="F501" s="61"/>
      <c r="G501" s="62"/>
      <c r="H501" s="62"/>
    </row>
    <row r="502" spans="5:8" x14ac:dyDescent="0.2">
      <c r="E502" s="61"/>
      <c r="F502" s="61"/>
      <c r="G502" s="62"/>
      <c r="H502" s="62"/>
    </row>
    <row r="503" spans="5:8" x14ac:dyDescent="0.2">
      <c r="E503" s="61"/>
      <c r="F503" s="61"/>
      <c r="G503" s="62"/>
      <c r="H503" s="62"/>
    </row>
    <row r="504" spans="5:8" x14ac:dyDescent="0.2">
      <c r="E504" s="61"/>
      <c r="F504" s="61"/>
      <c r="G504" s="62"/>
      <c r="H504" s="62"/>
    </row>
    <row r="505" spans="5:8" x14ac:dyDescent="0.2">
      <c r="E505" s="61"/>
      <c r="F505" s="61"/>
      <c r="G505" s="62"/>
      <c r="H505" s="62"/>
    </row>
    <row r="506" spans="5:8" x14ac:dyDescent="0.2">
      <c r="E506" s="61"/>
      <c r="F506" s="61"/>
      <c r="G506" s="62"/>
      <c r="H506" s="62"/>
    </row>
    <row r="507" spans="5:8" x14ac:dyDescent="0.2">
      <c r="E507" s="61"/>
      <c r="F507" s="61"/>
      <c r="G507" s="62"/>
      <c r="H507" s="62"/>
    </row>
    <row r="508" spans="5:8" x14ac:dyDescent="0.2">
      <c r="E508" s="61"/>
      <c r="F508" s="61"/>
      <c r="G508" s="62"/>
      <c r="H508" s="62"/>
    </row>
    <row r="509" spans="5:8" x14ac:dyDescent="0.2">
      <c r="E509" s="61"/>
      <c r="F509" s="61"/>
      <c r="G509" s="62"/>
      <c r="H509" s="62"/>
    </row>
    <row r="510" spans="5:8" x14ac:dyDescent="0.2">
      <c r="E510" s="61"/>
      <c r="F510" s="61"/>
      <c r="G510" s="62"/>
      <c r="H510" s="62"/>
    </row>
    <row r="511" spans="5:8" x14ac:dyDescent="0.2">
      <c r="E511" s="61"/>
      <c r="F511" s="61"/>
      <c r="G511" s="62"/>
      <c r="H511" s="62"/>
    </row>
    <row r="512" spans="5:8" x14ac:dyDescent="0.2">
      <c r="E512" s="61"/>
      <c r="F512" s="61"/>
      <c r="G512" s="62"/>
      <c r="H512" s="62"/>
    </row>
    <row r="513" spans="5:8" x14ac:dyDescent="0.2">
      <c r="E513" s="61"/>
      <c r="F513" s="61"/>
      <c r="G513" s="62"/>
      <c r="H513" s="62"/>
    </row>
    <row r="514" spans="5:8" x14ac:dyDescent="0.2">
      <c r="E514" s="61"/>
      <c r="F514" s="61"/>
      <c r="G514" s="62"/>
      <c r="H514" s="62"/>
    </row>
    <row r="515" spans="5:8" x14ac:dyDescent="0.2">
      <c r="E515" s="61"/>
      <c r="F515" s="61"/>
      <c r="G515" s="62"/>
      <c r="H515" s="62"/>
    </row>
    <row r="516" spans="5:8" x14ac:dyDescent="0.2">
      <c r="E516" s="61"/>
      <c r="F516" s="61"/>
      <c r="G516" s="62"/>
      <c r="H516" s="62"/>
    </row>
    <row r="517" spans="5:8" x14ac:dyDescent="0.2">
      <c r="E517" s="61"/>
      <c r="F517" s="61"/>
      <c r="G517" s="62"/>
      <c r="H517" s="62"/>
    </row>
    <row r="518" spans="5:8" x14ac:dyDescent="0.2">
      <c r="E518" s="61"/>
      <c r="F518" s="61"/>
      <c r="G518" s="62"/>
      <c r="H518" s="62"/>
    </row>
    <row r="519" spans="5:8" x14ac:dyDescent="0.2">
      <c r="E519" s="61"/>
      <c r="F519" s="61"/>
      <c r="G519" s="62"/>
      <c r="H519" s="62"/>
    </row>
    <row r="520" spans="5:8" x14ac:dyDescent="0.2">
      <c r="E520" s="61"/>
      <c r="F520" s="61"/>
      <c r="G520" s="62"/>
      <c r="H520" s="62"/>
    </row>
    <row r="521" spans="5:8" x14ac:dyDescent="0.2">
      <c r="E521" s="61"/>
      <c r="F521" s="61"/>
      <c r="G521" s="62"/>
      <c r="H521" s="62"/>
    </row>
    <row r="522" spans="5:8" x14ac:dyDescent="0.2">
      <c r="E522" s="61"/>
      <c r="F522" s="61"/>
      <c r="G522" s="62"/>
      <c r="H522" s="62"/>
    </row>
    <row r="523" spans="5:8" x14ac:dyDescent="0.2">
      <c r="E523" s="61"/>
      <c r="F523" s="61"/>
      <c r="G523" s="62"/>
      <c r="H523" s="62"/>
    </row>
    <row r="524" spans="5:8" x14ac:dyDescent="0.2">
      <c r="E524" s="61"/>
      <c r="F524" s="61"/>
      <c r="G524" s="62"/>
      <c r="H524" s="62"/>
    </row>
    <row r="525" spans="5:8" x14ac:dyDescent="0.2">
      <c r="E525" s="61"/>
      <c r="F525" s="61"/>
      <c r="G525" s="62"/>
      <c r="H525" s="62"/>
    </row>
    <row r="526" spans="5:8" x14ac:dyDescent="0.2">
      <c r="E526" s="61"/>
      <c r="F526" s="61"/>
      <c r="G526" s="62"/>
      <c r="H526" s="62"/>
    </row>
    <row r="527" spans="5:8" x14ac:dyDescent="0.2">
      <c r="E527" s="62"/>
      <c r="F527" s="61"/>
      <c r="G527" s="62"/>
      <c r="H527" s="62"/>
    </row>
    <row r="528" spans="5:8" x14ac:dyDescent="0.2">
      <c r="E528" s="62"/>
      <c r="F528" s="61"/>
      <c r="G528" s="62"/>
      <c r="H528" s="62"/>
    </row>
    <row r="529" spans="5:8" x14ac:dyDescent="0.2">
      <c r="E529" s="62"/>
      <c r="F529" s="61"/>
      <c r="G529" s="62"/>
      <c r="H529" s="62"/>
    </row>
    <row r="530" spans="5:8" x14ac:dyDescent="0.2">
      <c r="E530" s="62"/>
      <c r="F530" s="61"/>
      <c r="G530" s="62"/>
      <c r="H530" s="62"/>
    </row>
    <row r="531" spans="5:8" x14ac:dyDescent="0.2">
      <c r="E531" s="62"/>
      <c r="F531" s="61"/>
      <c r="G531" s="62"/>
      <c r="H531" s="62"/>
    </row>
    <row r="532" spans="5:8" x14ac:dyDescent="0.2">
      <c r="E532" s="62"/>
      <c r="F532" s="61"/>
      <c r="G532" s="62"/>
      <c r="H532" s="62"/>
    </row>
    <row r="533" spans="5:8" x14ac:dyDescent="0.2">
      <c r="E533" s="62"/>
      <c r="F533" s="61"/>
      <c r="G533" s="62"/>
      <c r="H533" s="62"/>
    </row>
    <row r="534" spans="5:8" x14ac:dyDescent="0.2">
      <c r="E534" s="62"/>
      <c r="F534" s="61"/>
      <c r="G534" s="62"/>
      <c r="H534" s="62"/>
    </row>
    <row r="535" spans="5:8" x14ac:dyDescent="0.2">
      <c r="E535" s="62"/>
      <c r="F535" s="61"/>
      <c r="G535" s="62"/>
      <c r="H535" s="62"/>
    </row>
    <row r="536" spans="5:8" x14ac:dyDescent="0.2">
      <c r="E536" s="62"/>
      <c r="F536" s="61"/>
      <c r="G536" s="62"/>
      <c r="H536" s="62"/>
    </row>
    <row r="537" spans="5:8" x14ac:dyDescent="0.2">
      <c r="E537" s="62"/>
      <c r="F537" s="61"/>
      <c r="G537" s="62"/>
      <c r="H537" s="62"/>
    </row>
    <row r="538" spans="5:8" x14ac:dyDescent="0.2">
      <c r="E538" s="62"/>
      <c r="F538" s="61"/>
      <c r="G538" s="62"/>
      <c r="H538" s="62"/>
    </row>
    <row r="539" spans="5:8" x14ac:dyDescent="0.2">
      <c r="E539" s="62"/>
      <c r="F539" s="61"/>
      <c r="G539" s="62"/>
      <c r="H539" s="62"/>
    </row>
    <row r="540" spans="5:8" x14ac:dyDescent="0.2">
      <c r="E540" s="62"/>
      <c r="F540" s="61"/>
      <c r="G540" s="62"/>
      <c r="H540" s="62"/>
    </row>
    <row r="541" spans="5:8" x14ac:dyDescent="0.2">
      <c r="E541" s="62"/>
      <c r="F541" s="61"/>
      <c r="G541" s="62"/>
      <c r="H541" s="62"/>
    </row>
    <row r="542" spans="5:8" x14ac:dyDescent="0.2">
      <c r="E542" s="62"/>
      <c r="F542" s="61"/>
      <c r="G542" s="62"/>
      <c r="H542" s="62"/>
    </row>
    <row r="543" spans="5:8" x14ac:dyDescent="0.2">
      <c r="E543" s="62"/>
      <c r="F543" s="61"/>
      <c r="G543" s="62"/>
      <c r="H543" s="62"/>
    </row>
    <row r="544" spans="5:8" x14ac:dyDescent="0.2">
      <c r="E544" s="62"/>
      <c r="F544" s="61"/>
      <c r="G544" s="62"/>
      <c r="H544" s="62"/>
    </row>
    <row r="545" spans="5:8" x14ac:dyDescent="0.2">
      <c r="E545" s="62"/>
      <c r="F545" s="61"/>
      <c r="G545" s="62"/>
      <c r="H545" s="62"/>
    </row>
    <row r="546" spans="5:8" x14ac:dyDescent="0.2">
      <c r="E546" s="62"/>
      <c r="F546" s="61"/>
      <c r="G546" s="62"/>
      <c r="H546" s="62"/>
    </row>
    <row r="547" spans="5:8" x14ac:dyDescent="0.2">
      <c r="E547" s="62"/>
      <c r="F547" s="61"/>
      <c r="G547" s="62"/>
      <c r="H547" s="62"/>
    </row>
    <row r="548" spans="5:8" x14ac:dyDescent="0.2">
      <c r="E548" s="62"/>
      <c r="F548" s="61"/>
      <c r="G548" s="62"/>
      <c r="H548" s="62"/>
    </row>
    <row r="549" spans="5:8" x14ac:dyDescent="0.2">
      <c r="E549" s="62"/>
      <c r="F549" s="61"/>
      <c r="G549" s="62"/>
      <c r="H549" s="62"/>
    </row>
    <row r="550" spans="5:8" x14ac:dyDescent="0.2">
      <c r="E550" s="62"/>
      <c r="F550" s="61"/>
      <c r="G550" s="62"/>
      <c r="H550" s="62"/>
    </row>
    <row r="551" spans="5:8" x14ac:dyDescent="0.2">
      <c r="E551" s="62"/>
      <c r="F551" s="61"/>
      <c r="G551" s="62"/>
      <c r="H551" s="62"/>
    </row>
    <row r="552" spans="5:8" x14ac:dyDescent="0.2">
      <c r="E552" s="62"/>
      <c r="F552" s="61"/>
      <c r="G552" s="62"/>
      <c r="H552" s="62"/>
    </row>
    <row r="553" spans="5:8" x14ac:dyDescent="0.2">
      <c r="E553" s="62"/>
      <c r="F553" s="61"/>
      <c r="G553" s="62"/>
      <c r="H553" s="62"/>
    </row>
    <row r="554" spans="5:8" x14ac:dyDescent="0.2">
      <c r="E554" s="62"/>
      <c r="F554" s="61"/>
      <c r="G554" s="62"/>
      <c r="H554" s="62"/>
    </row>
    <row r="555" spans="5:8" x14ac:dyDescent="0.2">
      <c r="E555" s="62"/>
      <c r="F555" s="61"/>
      <c r="G555" s="62"/>
      <c r="H555" s="62"/>
    </row>
    <row r="556" spans="5:8" x14ac:dyDescent="0.2">
      <c r="E556" s="62"/>
      <c r="F556" s="61"/>
      <c r="G556" s="62"/>
      <c r="H556" s="62"/>
    </row>
    <row r="557" spans="5:8" x14ac:dyDescent="0.2">
      <c r="E557" s="62"/>
      <c r="F557" s="61"/>
      <c r="G557" s="62"/>
      <c r="H557" s="62"/>
    </row>
    <row r="558" spans="5:8" x14ac:dyDescent="0.2">
      <c r="E558" s="62"/>
      <c r="F558" s="61"/>
      <c r="G558" s="62"/>
      <c r="H558" s="62"/>
    </row>
    <row r="559" spans="5:8" x14ac:dyDescent="0.2">
      <c r="E559" s="62"/>
      <c r="F559" s="61"/>
      <c r="G559" s="62"/>
      <c r="H559" s="62"/>
    </row>
    <row r="560" spans="5:8" x14ac:dyDescent="0.2">
      <c r="E560" s="62"/>
      <c r="F560" s="61"/>
      <c r="G560" s="62"/>
      <c r="H560" s="62"/>
    </row>
    <row r="561" spans="5:8" x14ac:dyDescent="0.2">
      <c r="E561" s="62"/>
      <c r="F561" s="61"/>
      <c r="G561" s="62"/>
      <c r="H561" s="62"/>
    </row>
    <row r="562" spans="5:8" x14ac:dyDescent="0.2">
      <c r="E562" s="62"/>
      <c r="F562" s="61"/>
      <c r="G562" s="62"/>
      <c r="H562" s="62"/>
    </row>
    <row r="563" spans="5:8" x14ac:dyDescent="0.2">
      <c r="E563" s="62"/>
      <c r="F563" s="61"/>
      <c r="G563" s="62"/>
      <c r="H563" s="62"/>
    </row>
    <row r="564" spans="5:8" x14ac:dyDescent="0.2">
      <c r="E564" s="62"/>
      <c r="F564" s="61"/>
      <c r="G564" s="62"/>
      <c r="H564" s="62"/>
    </row>
    <row r="565" spans="5:8" x14ac:dyDescent="0.2">
      <c r="E565" s="62"/>
      <c r="F565" s="61"/>
      <c r="G565" s="62"/>
      <c r="H565" s="62"/>
    </row>
    <row r="566" spans="5:8" x14ac:dyDescent="0.2">
      <c r="E566" s="62"/>
      <c r="F566" s="61"/>
      <c r="G566" s="62"/>
      <c r="H566" s="62"/>
    </row>
    <row r="567" spans="5:8" x14ac:dyDescent="0.2">
      <c r="E567" s="62"/>
      <c r="F567" s="61"/>
      <c r="G567" s="62"/>
      <c r="H567" s="62"/>
    </row>
    <row r="568" spans="5:8" x14ac:dyDescent="0.2">
      <c r="E568" s="62"/>
      <c r="F568" s="61"/>
      <c r="G568" s="62"/>
      <c r="H568" s="62"/>
    </row>
    <row r="569" spans="5:8" x14ac:dyDescent="0.2">
      <c r="E569" s="62"/>
      <c r="F569" s="61"/>
      <c r="G569" s="62"/>
      <c r="H569" s="62"/>
    </row>
    <row r="570" spans="5:8" x14ac:dyDescent="0.2">
      <c r="E570" s="62"/>
      <c r="F570" s="61"/>
      <c r="G570" s="62"/>
      <c r="H570" s="62"/>
    </row>
    <row r="571" spans="5:8" x14ac:dyDescent="0.2">
      <c r="E571" s="62"/>
      <c r="F571" s="61"/>
      <c r="G571" s="62"/>
      <c r="H571" s="62"/>
    </row>
    <row r="572" spans="5:8" x14ac:dyDescent="0.2">
      <c r="E572" s="62"/>
      <c r="F572" s="61"/>
      <c r="G572" s="62"/>
      <c r="H572" s="62"/>
    </row>
    <row r="573" spans="5:8" x14ac:dyDescent="0.2">
      <c r="E573" s="62"/>
      <c r="F573" s="61"/>
      <c r="G573" s="62"/>
      <c r="H573" s="62"/>
    </row>
    <row r="574" spans="5:8" x14ac:dyDescent="0.2">
      <c r="E574" s="62"/>
      <c r="F574" s="61"/>
      <c r="G574" s="62"/>
      <c r="H574" s="62"/>
    </row>
    <row r="575" spans="5:8" x14ac:dyDescent="0.2">
      <c r="E575" s="62"/>
      <c r="F575" s="61"/>
      <c r="G575" s="62"/>
      <c r="H575" s="62"/>
    </row>
    <row r="576" spans="5:8" x14ac:dyDescent="0.2">
      <c r="E576" s="62"/>
      <c r="F576" s="61"/>
      <c r="G576" s="62"/>
      <c r="H576" s="62"/>
    </row>
    <row r="577" spans="5:8" x14ac:dyDescent="0.2">
      <c r="E577" s="62"/>
      <c r="F577" s="61"/>
      <c r="G577" s="62"/>
      <c r="H577" s="62"/>
    </row>
    <row r="578" spans="5:8" x14ac:dyDescent="0.2">
      <c r="E578" s="62"/>
      <c r="F578" s="61"/>
      <c r="G578" s="62"/>
      <c r="H578" s="62"/>
    </row>
    <row r="579" spans="5:8" x14ac:dyDescent="0.2">
      <c r="E579" s="62"/>
      <c r="F579" s="61"/>
      <c r="G579" s="62"/>
      <c r="H579" s="62"/>
    </row>
    <row r="580" spans="5:8" x14ac:dyDescent="0.2">
      <c r="E580" s="62"/>
      <c r="F580" s="61"/>
      <c r="G580" s="62"/>
      <c r="H580" s="62"/>
    </row>
    <row r="581" spans="5:8" x14ac:dyDescent="0.2">
      <c r="E581" s="62"/>
      <c r="F581" s="61"/>
      <c r="G581" s="62"/>
      <c r="H581" s="62"/>
    </row>
    <row r="582" spans="5:8" x14ac:dyDescent="0.2">
      <c r="E582" s="62"/>
      <c r="F582" s="61"/>
      <c r="G582" s="62"/>
      <c r="H582" s="62"/>
    </row>
    <row r="583" spans="5:8" x14ac:dyDescent="0.2">
      <c r="E583" s="62"/>
      <c r="F583" s="61"/>
      <c r="G583" s="62"/>
      <c r="H583" s="62"/>
    </row>
    <row r="584" spans="5:8" x14ac:dyDescent="0.2">
      <c r="E584" s="62"/>
      <c r="F584" s="61"/>
      <c r="G584" s="62"/>
      <c r="H584" s="62"/>
    </row>
    <row r="585" spans="5:8" x14ac:dyDescent="0.2">
      <c r="E585" s="62"/>
      <c r="F585" s="61"/>
      <c r="G585" s="62"/>
      <c r="H585" s="62"/>
    </row>
    <row r="586" spans="5:8" x14ac:dyDescent="0.2">
      <c r="E586" s="62"/>
      <c r="F586" s="61"/>
      <c r="G586" s="62"/>
      <c r="H586" s="62"/>
    </row>
    <row r="587" spans="5:8" x14ac:dyDescent="0.2">
      <c r="E587" s="62"/>
      <c r="F587" s="61"/>
      <c r="G587" s="62"/>
      <c r="H587" s="62"/>
    </row>
    <row r="588" spans="5:8" x14ac:dyDescent="0.2">
      <c r="E588" s="62"/>
      <c r="F588" s="61"/>
      <c r="G588" s="62"/>
      <c r="H588" s="62"/>
    </row>
    <row r="589" spans="5:8" x14ac:dyDescent="0.2">
      <c r="E589" s="62"/>
      <c r="F589" s="61"/>
      <c r="G589" s="62"/>
      <c r="H589" s="62"/>
    </row>
    <row r="590" spans="5:8" x14ac:dyDescent="0.2">
      <c r="E590" s="62"/>
      <c r="F590" s="61"/>
      <c r="G590" s="62"/>
      <c r="H590" s="62"/>
    </row>
    <row r="591" spans="5:8" x14ac:dyDescent="0.2">
      <c r="E591" s="62"/>
      <c r="F591" s="61"/>
      <c r="G591" s="62"/>
      <c r="H591" s="62"/>
    </row>
    <row r="592" spans="5:8" x14ac:dyDescent="0.2">
      <c r="E592" s="62"/>
      <c r="F592" s="61"/>
      <c r="G592" s="62"/>
      <c r="H592" s="62"/>
    </row>
    <row r="593" spans="5:8" x14ac:dyDescent="0.2">
      <c r="E593" s="62"/>
      <c r="F593" s="61"/>
      <c r="G593" s="62"/>
      <c r="H593" s="62"/>
    </row>
    <row r="594" spans="5:8" x14ac:dyDescent="0.2">
      <c r="E594" s="62"/>
      <c r="F594" s="61"/>
      <c r="G594" s="62"/>
      <c r="H594" s="62"/>
    </row>
    <row r="595" spans="5:8" x14ac:dyDescent="0.2">
      <c r="E595" s="62"/>
      <c r="F595" s="61"/>
      <c r="G595" s="62"/>
      <c r="H595" s="62"/>
    </row>
    <row r="596" spans="5:8" x14ac:dyDescent="0.2">
      <c r="E596" s="62"/>
      <c r="F596" s="61"/>
      <c r="G596" s="62"/>
      <c r="H596" s="62"/>
    </row>
    <row r="597" spans="5:8" x14ac:dyDescent="0.2">
      <c r="E597" s="62"/>
      <c r="F597" s="61"/>
      <c r="G597" s="62"/>
      <c r="H597" s="62"/>
    </row>
    <row r="598" spans="5:8" x14ac:dyDescent="0.2">
      <c r="E598" s="62"/>
      <c r="F598" s="61"/>
      <c r="G598" s="62"/>
      <c r="H598" s="62"/>
    </row>
    <row r="599" spans="5:8" x14ac:dyDescent="0.2">
      <c r="E599" s="62"/>
      <c r="F599" s="61"/>
      <c r="G599" s="62"/>
      <c r="H599" s="62"/>
    </row>
    <row r="600" spans="5:8" x14ac:dyDescent="0.2">
      <c r="E600" s="62"/>
      <c r="F600" s="61"/>
      <c r="G600" s="62"/>
      <c r="H600" s="62"/>
    </row>
    <row r="601" spans="5:8" x14ac:dyDescent="0.2">
      <c r="E601" s="62"/>
      <c r="F601" s="61"/>
      <c r="G601" s="62"/>
      <c r="H601" s="62"/>
    </row>
    <row r="602" spans="5:8" x14ac:dyDescent="0.2">
      <c r="E602" s="62"/>
      <c r="F602" s="61"/>
      <c r="G602" s="62"/>
      <c r="H602" s="62"/>
    </row>
    <row r="603" spans="5:8" x14ac:dyDescent="0.2">
      <c r="E603" s="62"/>
      <c r="F603" s="61"/>
      <c r="G603" s="62"/>
      <c r="H603" s="62"/>
    </row>
    <row r="604" spans="5:8" x14ac:dyDescent="0.2">
      <c r="E604" s="62"/>
      <c r="F604" s="61"/>
      <c r="G604" s="62"/>
      <c r="H604" s="62"/>
    </row>
    <row r="605" spans="5:8" x14ac:dyDescent="0.2">
      <c r="E605" s="62"/>
      <c r="F605" s="61"/>
      <c r="G605" s="62"/>
      <c r="H605" s="62"/>
    </row>
    <row r="606" spans="5:8" x14ac:dyDescent="0.2">
      <c r="E606" s="62"/>
      <c r="F606" s="61"/>
      <c r="G606" s="62"/>
      <c r="H606" s="62"/>
    </row>
    <row r="607" spans="5:8" x14ac:dyDescent="0.2">
      <c r="E607" s="62"/>
      <c r="F607" s="61"/>
      <c r="G607" s="62"/>
      <c r="H607" s="62"/>
    </row>
    <row r="608" spans="5:8" x14ac:dyDescent="0.2">
      <c r="E608" s="62"/>
      <c r="F608" s="61"/>
      <c r="G608" s="62"/>
      <c r="H608" s="62"/>
    </row>
    <row r="609" spans="5:8" x14ac:dyDescent="0.2">
      <c r="E609" s="62"/>
      <c r="F609" s="61"/>
      <c r="G609" s="62"/>
      <c r="H609" s="62"/>
    </row>
    <row r="610" spans="5:8" x14ac:dyDescent="0.2">
      <c r="E610" s="62"/>
      <c r="F610" s="61"/>
      <c r="G610" s="62"/>
      <c r="H610" s="62"/>
    </row>
    <row r="611" spans="5:8" x14ac:dyDescent="0.2">
      <c r="E611" s="62"/>
      <c r="F611" s="61"/>
      <c r="G611" s="62"/>
      <c r="H611" s="62"/>
    </row>
    <row r="612" spans="5:8" x14ac:dyDescent="0.2">
      <c r="E612" s="62"/>
      <c r="F612" s="61"/>
      <c r="G612" s="62"/>
      <c r="H612" s="62"/>
    </row>
    <row r="613" spans="5:8" x14ac:dyDescent="0.2">
      <c r="E613" s="62"/>
      <c r="F613" s="61"/>
      <c r="G613" s="62"/>
      <c r="H613" s="62"/>
    </row>
    <row r="614" spans="5:8" x14ac:dyDescent="0.2">
      <c r="E614" s="62"/>
      <c r="F614" s="61"/>
      <c r="G614" s="62"/>
      <c r="H614" s="62"/>
    </row>
    <row r="615" spans="5:8" x14ac:dyDescent="0.2">
      <c r="F615" s="63"/>
      <c r="G615" s="62"/>
      <c r="H615" s="62"/>
    </row>
    <row r="616" spans="5:8" x14ac:dyDescent="0.2">
      <c r="F616" s="63"/>
      <c r="G616" s="62"/>
      <c r="H616" s="62"/>
    </row>
    <row r="617" spans="5:8" x14ac:dyDescent="0.2">
      <c r="F617" s="63"/>
      <c r="H617" s="62"/>
    </row>
    <row r="618" spans="5:8" x14ac:dyDescent="0.2">
      <c r="F618" s="63"/>
      <c r="H618" s="62"/>
    </row>
    <row r="619" spans="5:8" x14ac:dyDescent="0.2">
      <c r="F619" s="63"/>
    </row>
    <row r="620" spans="5:8" x14ac:dyDescent="0.2">
      <c r="F620" s="63"/>
    </row>
    <row r="621" spans="5:8" x14ac:dyDescent="0.2">
      <c r="F621" s="63"/>
    </row>
    <row r="622" spans="5:8" x14ac:dyDescent="0.2">
      <c r="F622" s="63"/>
    </row>
    <row r="623" spans="5:8" x14ac:dyDescent="0.2">
      <c r="F623" s="63"/>
    </row>
    <row r="624" spans="5:8" x14ac:dyDescent="0.2">
      <c r="F624" s="63"/>
    </row>
    <row r="625" spans="6:6" x14ac:dyDescent="0.2">
      <c r="F625" s="63"/>
    </row>
    <row r="626" spans="6:6" x14ac:dyDescent="0.2">
      <c r="F626" s="63"/>
    </row>
    <row r="627" spans="6:6" x14ac:dyDescent="0.2">
      <c r="F627" s="63"/>
    </row>
    <row r="628" spans="6:6" x14ac:dyDescent="0.2">
      <c r="F628" s="63"/>
    </row>
    <row r="629" spans="6:6" x14ac:dyDescent="0.2">
      <c r="F629" s="63"/>
    </row>
    <row r="630" spans="6:6" x14ac:dyDescent="0.2">
      <c r="F630" s="63"/>
    </row>
    <row r="631" spans="6:6" x14ac:dyDescent="0.2">
      <c r="F631" s="63"/>
    </row>
    <row r="632" spans="6:6" x14ac:dyDescent="0.2">
      <c r="F632" s="63"/>
    </row>
    <row r="633" spans="6:6" x14ac:dyDescent="0.2">
      <c r="F633" s="63"/>
    </row>
    <row r="634" spans="6:6" x14ac:dyDescent="0.2">
      <c r="F634" s="63"/>
    </row>
    <row r="635" spans="6:6" x14ac:dyDescent="0.2">
      <c r="F635" s="63"/>
    </row>
    <row r="636" spans="6:6" x14ac:dyDescent="0.2">
      <c r="F636" s="63"/>
    </row>
    <row r="637" spans="6:6" x14ac:dyDescent="0.2">
      <c r="F637" s="63"/>
    </row>
    <row r="638" spans="6:6" x14ac:dyDescent="0.2">
      <c r="F638" s="63"/>
    </row>
    <row r="639" spans="6:6" x14ac:dyDescent="0.2">
      <c r="F639" s="63"/>
    </row>
    <row r="640" spans="6:6" x14ac:dyDescent="0.2">
      <c r="F640" s="63"/>
    </row>
    <row r="641" spans="6:6" x14ac:dyDescent="0.2">
      <c r="F641" s="63"/>
    </row>
    <row r="642" spans="6:6" x14ac:dyDescent="0.2">
      <c r="F642" s="63"/>
    </row>
    <row r="643" spans="6:6" x14ac:dyDescent="0.2">
      <c r="F643" s="63"/>
    </row>
    <row r="644" spans="6:6" x14ac:dyDescent="0.2">
      <c r="F644" s="63"/>
    </row>
    <row r="645" spans="6:6" x14ac:dyDescent="0.2">
      <c r="F645" s="63"/>
    </row>
  </sheetData>
  <sheetProtection password="DCDF" sheet="1" objects="1" scenarios="1" selectLockedCells="1"/>
  <phoneticPr fontId="0" type="noConversion"/>
  <printOptions gridLines="1"/>
  <pageMargins left="0.75" right="0.75" top="1" bottom="0.66" header="0.5" footer="0.5"/>
  <pageSetup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86"/>
  <sheetViews>
    <sheetView topLeftCell="A13" workbookViewId="0">
      <selection activeCell="B75" sqref="B75"/>
    </sheetView>
  </sheetViews>
  <sheetFormatPr defaultRowHeight="12.75" x14ac:dyDescent="0.2"/>
  <cols>
    <col min="1" max="1" width="35.140625" customWidth="1"/>
    <col min="2" max="2" width="10.85546875" customWidth="1"/>
    <col min="3" max="3" width="14.42578125" bestFit="1" customWidth="1"/>
    <col min="4" max="4" width="2.5703125" customWidth="1"/>
    <col min="5" max="5" width="7.42578125" customWidth="1"/>
    <col min="6" max="6" width="21.85546875" bestFit="1" customWidth="1"/>
    <col min="7" max="7" width="8.140625" customWidth="1"/>
    <col min="8" max="8" width="7.28515625" bestFit="1" customWidth="1"/>
    <col min="9" max="9" width="3.42578125" customWidth="1"/>
  </cols>
  <sheetData>
    <row r="1" spans="1:10" x14ac:dyDescent="0.2">
      <c r="A1" t="s">
        <v>29</v>
      </c>
    </row>
    <row r="3" spans="1:10" x14ac:dyDescent="0.2">
      <c r="A3" t="s">
        <v>17</v>
      </c>
      <c r="B3" t="e">
        <f>VLOOKUP('Experiment 2'!$B$4,unknowns!$A$1:$N$304,4,FALSE)</f>
        <v>#N/A</v>
      </c>
      <c r="C3" t="e">
        <f>VLOOKUP('Experiment 2'!$B$4,unknowns!$A$1:$N$304,3,FALSE)</f>
        <v>#N/A</v>
      </c>
      <c r="E3" t="s">
        <v>18</v>
      </c>
      <c r="F3" t="e">
        <f>VLOOKUP($B$4,unknowns!$A$1:$N$304,2,FALSE)</f>
        <v>#N/A</v>
      </c>
      <c r="J3" t="e">
        <f>VLOOKUP($B$4,unknowns!$A$1:$N$304,10,FALSE)</f>
        <v>#N/A</v>
      </c>
    </row>
    <row r="4" spans="1:10" x14ac:dyDescent="0.2">
      <c r="A4" t="s">
        <v>41</v>
      </c>
      <c r="B4" t="e">
        <f>VLOOKUP('Experiment 2'!$B$4,unknowns!$A$1:$N$304,1,FALSE)</f>
        <v>#N/A</v>
      </c>
    </row>
    <row r="5" spans="1:10" x14ac:dyDescent="0.2">
      <c r="A5" s="1"/>
      <c r="B5" s="23"/>
    </row>
    <row r="6" spans="1:10" x14ac:dyDescent="0.2">
      <c r="B6" s="1" t="s">
        <v>0</v>
      </c>
      <c r="C6" s="1"/>
      <c r="D6" s="2"/>
    </row>
    <row r="7" spans="1:10" x14ac:dyDescent="0.2">
      <c r="B7" s="1"/>
      <c r="C7" s="1"/>
      <c r="D7" s="2"/>
    </row>
    <row r="8" spans="1:10" x14ac:dyDescent="0.2">
      <c r="A8" t="s">
        <v>44</v>
      </c>
      <c r="B8" s="3">
        <f>'Experiment 2'!B8</f>
        <v>0</v>
      </c>
      <c r="C8" s="3" t="s">
        <v>1</v>
      </c>
      <c r="D8" s="2"/>
      <c r="F8" t="s">
        <v>2</v>
      </c>
      <c r="G8" s="3">
        <f>'Experiment 2'!F8</f>
        <v>0</v>
      </c>
      <c r="H8" s="3" t="s">
        <v>1</v>
      </c>
      <c r="I8" s="2"/>
    </row>
    <row r="9" spans="1:10" x14ac:dyDescent="0.2">
      <c r="B9" s="1"/>
      <c r="C9" s="1"/>
      <c r="D9" s="2"/>
      <c r="G9" s="1"/>
      <c r="H9" s="1"/>
      <c r="I9" s="2"/>
    </row>
    <row r="10" spans="1:10" x14ac:dyDescent="0.2">
      <c r="B10" s="1"/>
      <c r="C10" s="1"/>
      <c r="D10" s="2"/>
      <c r="G10" s="1"/>
      <c r="H10" s="1"/>
      <c r="I10" s="2"/>
    </row>
    <row r="11" spans="1:10" x14ac:dyDescent="0.2">
      <c r="B11" s="1"/>
      <c r="C11" s="1"/>
      <c r="D11" s="2"/>
      <c r="G11" s="1"/>
      <c r="H11" s="1"/>
      <c r="I11" s="2"/>
    </row>
    <row r="12" spans="1:10" x14ac:dyDescent="0.2">
      <c r="A12" t="s">
        <v>45</v>
      </c>
      <c r="B12" s="3">
        <f>'Experiment 2'!B9</f>
        <v>0</v>
      </c>
      <c r="C12" s="3" t="s">
        <v>1</v>
      </c>
      <c r="D12" s="2"/>
      <c r="F12" t="s">
        <v>51</v>
      </c>
      <c r="G12" s="3">
        <f>'Experiment 2'!F9</f>
        <v>0</v>
      </c>
      <c r="H12" s="3" t="s">
        <v>1</v>
      </c>
      <c r="I12" s="2"/>
    </row>
    <row r="13" spans="1:10" x14ac:dyDescent="0.2">
      <c r="B13" s="1"/>
      <c r="C13" s="1"/>
      <c r="D13" s="2"/>
      <c r="G13" s="1"/>
      <c r="H13" s="1"/>
      <c r="I13" s="2"/>
    </row>
    <row r="14" spans="1:10" x14ac:dyDescent="0.2">
      <c r="B14" s="1"/>
      <c r="C14" s="1"/>
      <c r="D14" s="2"/>
      <c r="G14" s="1"/>
      <c r="H14" s="1"/>
      <c r="I14" s="2"/>
    </row>
    <row r="15" spans="1:10" x14ac:dyDescent="0.2">
      <c r="B15" s="1"/>
      <c r="C15" s="1"/>
      <c r="D15" s="2"/>
      <c r="G15" s="1"/>
      <c r="H15" s="1"/>
      <c r="I15" s="2"/>
    </row>
    <row r="16" spans="1:10" x14ac:dyDescent="0.2">
      <c r="A16" t="s">
        <v>3</v>
      </c>
      <c r="B16" s="3">
        <f>'Experiment 2'!B10</f>
        <v>0</v>
      </c>
      <c r="C16" s="3" t="s">
        <v>1</v>
      </c>
      <c r="D16" s="4" t="str">
        <f>(IF(B16=0,"",IF(B20&gt;B21,"X","")))</f>
        <v/>
      </c>
      <c r="F16" t="s">
        <v>3</v>
      </c>
      <c r="G16" s="3">
        <f>'Experiment 2'!F10</f>
        <v>0</v>
      </c>
      <c r="H16" s="3" t="s">
        <v>1</v>
      </c>
      <c r="I16" s="2"/>
    </row>
    <row r="17" spans="1:9" x14ac:dyDescent="0.2">
      <c r="B17" s="1"/>
      <c r="C17" s="1"/>
      <c r="D17" s="2"/>
      <c r="G17" s="1"/>
      <c r="H17" s="1"/>
      <c r="I17" s="2"/>
    </row>
    <row r="18" spans="1:9" x14ac:dyDescent="0.2">
      <c r="A18" s="5" t="s">
        <v>4</v>
      </c>
      <c r="B18" s="6">
        <f>B8-B12</f>
        <v>0</v>
      </c>
      <c r="C18" s="1"/>
      <c r="D18" s="2"/>
      <c r="G18" s="1"/>
      <c r="H18" s="1"/>
      <c r="I18" s="2"/>
    </row>
    <row r="19" spans="1:9" x14ac:dyDescent="0.2">
      <c r="A19" s="5" t="s">
        <v>5</v>
      </c>
      <c r="B19" s="6">
        <f>ABS(B16-B18)</f>
        <v>0</v>
      </c>
      <c r="C19" s="1"/>
      <c r="D19" s="2"/>
      <c r="G19" s="1"/>
      <c r="H19" s="1"/>
      <c r="I19" s="2"/>
    </row>
    <row r="20" spans="1:9" x14ac:dyDescent="0.2">
      <c r="A20" t="s">
        <v>22</v>
      </c>
      <c r="B20" s="1" t="e">
        <f>B19*100/B18</f>
        <v>#DIV/0!</v>
      </c>
      <c r="C20" s="1"/>
      <c r="D20" s="2"/>
      <c r="G20" s="1"/>
      <c r="H20" s="1"/>
      <c r="I20" s="2"/>
    </row>
    <row r="21" spans="1:9" x14ac:dyDescent="0.2">
      <c r="A21" t="s">
        <v>23</v>
      </c>
      <c r="B21" s="1">
        <v>2</v>
      </c>
      <c r="C21" s="1"/>
      <c r="D21" s="2"/>
      <c r="G21" s="1"/>
      <c r="H21" s="1"/>
      <c r="I21" s="2"/>
    </row>
    <row r="22" spans="1:9" x14ac:dyDescent="0.2">
      <c r="B22" s="1" t="s">
        <v>0</v>
      </c>
      <c r="C22" s="1"/>
      <c r="D22" s="2"/>
      <c r="G22" s="1"/>
      <c r="H22" s="1"/>
      <c r="I22" s="2"/>
    </row>
    <row r="23" spans="1:9" x14ac:dyDescent="0.2">
      <c r="A23" t="s">
        <v>6</v>
      </c>
      <c r="B23" s="48">
        <f>'Experiment 2'!B14</f>
        <v>0</v>
      </c>
      <c r="C23" s="3" t="s">
        <v>1</v>
      </c>
      <c r="D23" s="2"/>
      <c r="F23" t="s">
        <v>3</v>
      </c>
      <c r="G23" s="3">
        <f>'Experiment 2'!F14</f>
        <v>0</v>
      </c>
      <c r="H23" s="3" t="s">
        <v>1</v>
      </c>
      <c r="I23" s="4" t="str">
        <f>(IF(G23=0,"",IF(G27&gt;G28,"X","")))</f>
        <v/>
      </c>
    </row>
    <row r="24" spans="1:9" x14ac:dyDescent="0.2">
      <c r="A24" t="s">
        <v>46</v>
      </c>
      <c r="B24" s="48"/>
      <c r="C24" s="48" t="s">
        <v>1</v>
      </c>
      <c r="D24" s="2"/>
      <c r="G24" s="1" t="s">
        <v>0</v>
      </c>
      <c r="H24" s="1"/>
      <c r="I24" s="2"/>
    </row>
    <row r="25" spans="1:9" x14ac:dyDescent="0.2">
      <c r="A25" t="s">
        <v>47</v>
      </c>
      <c r="B25" s="48"/>
      <c r="C25" s="48" t="s">
        <v>1</v>
      </c>
      <c r="D25" s="2"/>
      <c r="F25" s="5" t="s">
        <v>4</v>
      </c>
      <c r="G25" s="6">
        <f>G8-G16</f>
        <v>0</v>
      </c>
      <c r="H25" s="1"/>
      <c r="I25" s="2"/>
    </row>
    <row r="26" spans="1:9" x14ac:dyDescent="0.2">
      <c r="A26" t="s">
        <v>48</v>
      </c>
      <c r="B26" s="48"/>
      <c r="C26" s="48" t="s">
        <v>1</v>
      </c>
      <c r="D26" s="2"/>
      <c r="F26" s="5" t="s">
        <v>5</v>
      </c>
      <c r="G26" s="6">
        <f>ABS(G23-G25)</f>
        <v>0</v>
      </c>
      <c r="H26" s="1"/>
      <c r="I26" s="2"/>
    </row>
    <row r="27" spans="1:9" x14ac:dyDescent="0.2">
      <c r="A27" t="s">
        <v>49</v>
      </c>
      <c r="B27" s="48"/>
      <c r="C27" s="48" t="s">
        <v>1</v>
      </c>
      <c r="D27" s="2"/>
      <c r="F27" t="s">
        <v>22</v>
      </c>
      <c r="G27" s="1" t="e">
        <f>G26*100/G25</f>
        <v>#DIV/0!</v>
      </c>
      <c r="H27" s="1"/>
      <c r="I27" s="2"/>
    </row>
    <row r="28" spans="1:9" x14ac:dyDescent="0.2">
      <c r="B28" s="1"/>
      <c r="C28" s="1"/>
      <c r="D28" s="2"/>
      <c r="F28" t="s">
        <v>23</v>
      </c>
      <c r="G28" s="1">
        <v>2</v>
      </c>
      <c r="H28" s="1"/>
      <c r="I28" s="2"/>
    </row>
    <row r="29" spans="1:9" x14ac:dyDescent="0.2">
      <c r="B29" s="1"/>
      <c r="C29" s="1"/>
      <c r="D29" s="2"/>
      <c r="G29" s="1"/>
      <c r="H29" s="1"/>
      <c r="I29" s="2"/>
    </row>
    <row r="30" spans="1:9" x14ac:dyDescent="0.2">
      <c r="B30" s="1"/>
      <c r="C30" s="1"/>
      <c r="D30" s="2"/>
      <c r="G30" s="1"/>
      <c r="H30" s="1"/>
      <c r="I30" s="2"/>
    </row>
    <row r="31" spans="1:9" x14ac:dyDescent="0.2">
      <c r="A31" t="s">
        <v>7</v>
      </c>
      <c r="B31" s="3">
        <f>'Experiment 2'!B15</f>
        <v>0</v>
      </c>
      <c r="C31" s="3" t="s">
        <v>1</v>
      </c>
      <c r="D31" s="2"/>
      <c r="F31" t="s">
        <v>8</v>
      </c>
      <c r="G31" s="3">
        <f>'Experiment 2'!F15</f>
        <v>0</v>
      </c>
      <c r="H31" s="3" t="s">
        <v>1</v>
      </c>
      <c r="I31" s="4" t="str">
        <f>(IF(G31=0,"",IF(G35&gt;G36,"X","")))</f>
        <v/>
      </c>
    </row>
    <row r="32" spans="1:9" x14ac:dyDescent="0.2">
      <c r="B32" s="1"/>
      <c r="C32" s="1"/>
      <c r="D32" s="2"/>
      <c r="G32" s="1"/>
      <c r="H32" s="1"/>
      <c r="I32" s="2"/>
    </row>
    <row r="33" spans="1:9" x14ac:dyDescent="0.2">
      <c r="B33" s="1"/>
      <c r="C33" s="1"/>
      <c r="D33" s="2"/>
      <c r="F33" s="5" t="s">
        <v>4</v>
      </c>
      <c r="G33" s="6">
        <f>G12-G16</f>
        <v>0</v>
      </c>
      <c r="H33" s="1"/>
      <c r="I33" s="2"/>
    </row>
    <row r="34" spans="1:9" x14ac:dyDescent="0.2">
      <c r="B34" s="1"/>
      <c r="C34" s="1"/>
      <c r="D34" s="2"/>
      <c r="F34" s="5" t="s">
        <v>5</v>
      </c>
      <c r="G34" s="6">
        <f>ABS(G31-G33)</f>
        <v>0</v>
      </c>
      <c r="H34" s="1"/>
      <c r="I34" s="2"/>
    </row>
    <row r="35" spans="1:9" x14ac:dyDescent="0.2">
      <c r="B35" s="1"/>
      <c r="C35" s="1"/>
      <c r="D35" s="2"/>
      <c r="F35" t="s">
        <v>22</v>
      </c>
      <c r="G35" s="1" t="e">
        <f>G34*100/G33</f>
        <v>#DIV/0!</v>
      </c>
      <c r="H35" s="1"/>
      <c r="I35" s="2"/>
    </row>
    <row r="36" spans="1:9" x14ac:dyDescent="0.2">
      <c r="B36" s="1"/>
      <c r="C36" s="1"/>
      <c r="D36" s="2"/>
      <c r="F36" t="s">
        <v>23</v>
      </c>
      <c r="G36" s="1">
        <v>2</v>
      </c>
      <c r="H36" s="1"/>
      <c r="I36" s="2"/>
    </row>
    <row r="37" spans="1:9" x14ac:dyDescent="0.2">
      <c r="B37" s="1"/>
      <c r="C37" s="1"/>
      <c r="D37" s="2"/>
      <c r="G37" s="1"/>
      <c r="H37" s="1"/>
      <c r="I37" s="2"/>
    </row>
    <row r="38" spans="1:9" x14ac:dyDescent="0.2">
      <c r="A38" t="s">
        <v>9</v>
      </c>
      <c r="B38" s="3">
        <f>'Experiment 2'!B16</f>
        <v>0</v>
      </c>
      <c r="C38" s="3" t="s">
        <v>1</v>
      </c>
      <c r="D38" s="4" t="str">
        <f>(IF(B38=0,"",IF(B42&gt;B43,"X","")))</f>
        <v/>
      </c>
      <c r="F38" t="s">
        <v>9</v>
      </c>
      <c r="G38" s="3">
        <f>'Experiment 2'!F16</f>
        <v>0</v>
      </c>
      <c r="H38" s="3" t="s">
        <v>1</v>
      </c>
      <c r="I38" s="4" t="str">
        <f>(IF(G38=0,"",IF(G42&gt;G43,"X","")))</f>
        <v/>
      </c>
    </row>
    <row r="39" spans="1:9" x14ac:dyDescent="0.2">
      <c r="A39" s="7"/>
      <c r="B39" s="1"/>
      <c r="C39" s="1"/>
      <c r="D39" s="2"/>
      <c r="I39" s="2"/>
    </row>
    <row r="40" spans="1:9" x14ac:dyDescent="0.2">
      <c r="A40" s="5" t="s">
        <v>4</v>
      </c>
      <c r="B40" s="6">
        <f>B23-B31</f>
        <v>0</v>
      </c>
      <c r="C40" s="1"/>
      <c r="D40" s="2"/>
      <c r="F40" s="5" t="s">
        <v>4</v>
      </c>
      <c r="G40" s="5">
        <f>G25-G33</f>
        <v>0</v>
      </c>
      <c r="I40" s="2"/>
    </row>
    <row r="41" spans="1:9" x14ac:dyDescent="0.2">
      <c r="A41" s="5" t="s">
        <v>5</v>
      </c>
      <c r="B41" s="6">
        <f>ABS(B38-B40)</f>
        <v>0</v>
      </c>
      <c r="C41" s="1"/>
      <c r="D41" s="2"/>
      <c r="F41" s="5" t="s">
        <v>5</v>
      </c>
      <c r="G41" s="5">
        <f>ABS(G40-G38)</f>
        <v>0</v>
      </c>
      <c r="I41" s="2"/>
    </row>
    <row r="42" spans="1:9" x14ac:dyDescent="0.2">
      <c r="A42" t="s">
        <v>22</v>
      </c>
      <c r="B42" s="1" t="e">
        <f>B41*100/B40</f>
        <v>#DIV/0!</v>
      </c>
      <c r="C42" s="1"/>
      <c r="D42" s="2"/>
      <c r="F42" t="s">
        <v>22</v>
      </c>
      <c r="G42" s="1" t="e">
        <f>G41*100/G40</f>
        <v>#DIV/0!</v>
      </c>
      <c r="I42" s="2"/>
    </row>
    <row r="43" spans="1:9" x14ac:dyDescent="0.2">
      <c r="A43" t="s">
        <v>23</v>
      </c>
      <c r="B43" s="1">
        <v>2</v>
      </c>
      <c r="C43" s="1"/>
      <c r="D43" s="2"/>
      <c r="F43" t="s">
        <v>23</v>
      </c>
      <c r="G43" s="1">
        <v>2</v>
      </c>
      <c r="I43" s="2"/>
    </row>
    <row r="44" spans="1:9" x14ac:dyDescent="0.2">
      <c r="B44" s="1"/>
      <c r="C44" s="1"/>
      <c r="D44" s="2"/>
      <c r="G44" s="1"/>
      <c r="I44" s="2"/>
    </row>
    <row r="45" spans="1:9" x14ac:dyDescent="0.2">
      <c r="B45" s="1"/>
      <c r="C45" s="1"/>
      <c r="D45" s="2"/>
      <c r="G45" s="1"/>
      <c r="I45" s="2"/>
    </row>
    <row r="46" spans="1:9" x14ac:dyDescent="0.2">
      <c r="A46" t="s">
        <v>33</v>
      </c>
      <c r="B46" s="3">
        <f>'Experiment 2'!B19</f>
        <v>0</v>
      </c>
      <c r="C46" s="3" t="s">
        <v>1</v>
      </c>
      <c r="D46" s="4" t="str">
        <f>(IF(B46=0,"",IF(B50&gt;B51,"X","")))</f>
        <v/>
      </c>
      <c r="G46" s="1"/>
      <c r="I46" s="2"/>
    </row>
    <row r="47" spans="1:9" x14ac:dyDescent="0.2">
      <c r="B47" s="1"/>
      <c r="C47" s="1"/>
      <c r="D47" s="2"/>
      <c r="G47" s="1"/>
      <c r="I47" s="2"/>
    </row>
    <row r="48" spans="1:9" x14ac:dyDescent="0.2">
      <c r="A48" s="31" t="s">
        <v>34</v>
      </c>
      <c r="B48" s="6">
        <f>(B40+G40)*0.5</f>
        <v>0</v>
      </c>
      <c r="C48" s="1"/>
      <c r="D48" s="2"/>
      <c r="G48" s="1"/>
      <c r="I48" s="2"/>
    </row>
    <row r="49" spans="1:9" x14ac:dyDescent="0.2">
      <c r="A49" s="31" t="s">
        <v>35</v>
      </c>
      <c r="B49" s="6">
        <f>ABS(B46-B48)</f>
        <v>0</v>
      </c>
      <c r="C49" s="1"/>
      <c r="D49" s="2"/>
      <c r="G49" s="1"/>
      <c r="I49" s="2"/>
    </row>
    <row r="50" spans="1:9" x14ac:dyDescent="0.2">
      <c r="A50" t="s">
        <v>36</v>
      </c>
      <c r="B50" s="1" t="e">
        <f>B49*100/B48</f>
        <v>#DIV/0!</v>
      </c>
      <c r="C50" s="1"/>
      <c r="D50" s="2"/>
      <c r="G50" s="1"/>
      <c r="I50" s="2"/>
    </row>
    <row r="51" spans="1:9" x14ac:dyDescent="0.2">
      <c r="A51" t="s">
        <v>23</v>
      </c>
      <c r="B51" s="1">
        <v>2</v>
      </c>
      <c r="C51" s="1"/>
      <c r="D51" s="2"/>
      <c r="G51" s="1"/>
      <c r="I51" s="2"/>
    </row>
    <row r="52" spans="1:9" x14ac:dyDescent="0.2">
      <c r="B52" s="1"/>
      <c r="C52" s="1"/>
      <c r="D52" s="2"/>
      <c r="G52" s="1"/>
      <c r="I52" s="2"/>
    </row>
    <row r="53" spans="1:9" x14ac:dyDescent="0.2">
      <c r="A53" t="s">
        <v>37</v>
      </c>
      <c r="B53" s="3">
        <f>'Experiment 2'!B20</f>
        <v>0</v>
      </c>
      <c r="C53" s="3" t="s">
        <v>1</v>
      </c>
      <c r="D53" s="4" t="str">
        <f>(IF(B53=0,"",IF(B57&gt;B58,"X","")))</f>
        <v/>
      </c>
      <c r="G53" s="1"/>
      <c r="I53" s="2"/>
    </row>
    <row r="54" spans="1:9" x14ac:dyDescent="0.2">
      <c r="B54" s="1"/>
      <c r="C54" s="1"/>
      <c r="D54" s="2"/>
      <c r="G54" s="1"/>
      <c r="I54" s="2"/>
    </row>
    <row r="55" spans="1:9" x14ac:dyDescent="0.2">
      <c r="A55" s="31" t="s">
        <v>34</v>
      </c>
      <c r="B55" s="6">
        <f>(B18+G25)*0.5</f>
        <v>0</v>
      </c>
      <c r="C55" s="1"/>
      <c r="D55" s="2"/>
      <c r="G55" s="1"/>
      <c r="I55" s="2"/>
    </row>
    <row r="56" spans="1:9" x14ac:dyDescent="0.2">
      <c r="A56" s="31" t="s">
        <v>35</v>
      </c>
      <c r="B56" s="6">
        <f>ABS(B53-B55)</f>
        <v>0</v>
      </c>
      <c r="C56" s="1"/>
      <c r="D56" s="2"/>
      <c r="G56" s="1"/>
      <c r="I56" s="2"/>
    </row>
    <row r="57" spans="1:9" x14ac:dyDescent="0.2">
      <c r="A57" t="s">
        <v>36</v>
      </c>
      <c r="B57" s="1" t="e">
        <f>B56*100/B55</f>
        <v>#DIV/0!</v>
      </c>
      <c r="C57" s="1"/>
      <c r="D57" s="2"/>
      <c r="G57" s="1"/>
      <c r="I57" s="2"/>
    </row>
    <row r="58" spans="1:9" x14ac:dyDescent="0.2">
      <c r="A58" t="s">
        <v>23</v>
      </c>
      <c r="B58" s="1">
        <v>2</v>
      </c>
      <c r="C58" s="1"/>
      <c r="D58" s="2"/>
      <c r="G58" s="1"/>
      <c r="I58" s="2"/>
    </row>
    <row r="59" spans="1:9" x14ac:dyDescent="0.2">
      <c r="B59" s="1"/>
      <c r="C59" s="1"/>
      <c r="D59" s="2"/>
      <c r="G59" s="1"/>
      <c r="I59" s="2"/>
    </row>
    <row r="60" spans="1:9" x14ac:dyDescent="0.2">
      <c r="B60" s="1"/>
      <c r="C60" s="1"/>
      <c r="D60" s="2"/>
      <c r="G60" s="1"/>
      <c r="I60" s="2"/>
    </row>
    <row r="61" spans="1:9" x14ac:dyDescent="0.2">
      <c r="B61" s="1"/>
      <c r="C61" s="1"/>
      <c r="D61" s="2"/>
      <c r="I61" s="2"/>
    </row>
    <row r="62" spans="1:9" x14ac:dyDescent="0.2">
      <c r="A62" t="s">
        <v>10</v>
      </c>
      <c r="B62" s="3">
        <f>'Experiment 2'!B22</f>
        <v>0</v>
      </c>
      <c r="C62" s="3" t="s">
        <v>11</v>
      </c>
      <c r="D62" s="4" t="str">
        <f>(IF(B62=0,"",IF(B66&gt;B67,"X","")))</f>
        <v/>
      </c>
      <c r="I62" s="2"/>
    </row>
    <row r="64" spans="1:9" x14ac:dyDescent="0.2">
      <c r="A64" s="5" t="s">
        <v>12</v>
      </c>
      <c r="B64" s="5" t="e">
        <f>B48*100/B55</f>
        <v>#DIV/0!</v>
      </c>
    </row>
    <row r="65" spans="1:9" x14ac:dyDescent="0.2">
      <c r="A65" s="5" t="s">
        <v>13</v>
      </c>
      <c r="B65" s="5" t="e">
        <f>ABS(B64-B62)</f>
        <v>#DIV/0!</v>
      </c>
    </row>
    <row r="66" spans="1:9" x14ac:dyDescent="0.2">
      <c r="A66" t="s">
        <v>22</v>
      </c>
      <c r="B66" s="1" t="e">
        <f>B65*100/B64</f>
        <v>#DIV/0!</v>
      </c>
    </row>
    <row r="67" spans="1:9" x14ac:dyDescent="0.2">
      <c r="A67" t="s">
        <v>23</v>
      </c>
      <c r="B67" s="1">
        <v>2</v>
      </c>
    </row>
    <row r="69" spans="1:9" x14ac:dyDescent="0.2">
      <c r="A69" s="5" t="s">
        <v>14</v>
      </c>
      <c r="B69" t="e">
        <f>VLOOKUP($B$4,unknowns!$A$1:$N$304,9,FALSE)</f>
        <v>#N/A</v>
      </c>
    </row>
    <row r="70" spans="1:9" x14ac:dyDescent="0.2">
      <c r="A70" s="5"/>
      <c r="B70" s="5"/>
    </row>
    <row r="71" spans="1:9" x14ac:dyDescent="0.2">
      <c r="A71" s="5" t="s">
        <v>15</v>
      </c>
      <c r="B71" s="5" t="e">
        <f>ABS(B69-B64)</f>
        <v>#N/A</v>
      </c>
    </row>
    <row r="72" spans="1:9" x14ac:dyDescent="0.2">
      <c r="A72" s="5" t="s">
        <v>16</v>
      </c>
      <c r="B72" s="5" t="e">
        <f>B71*100/B69</f>
        <v>#N/A</v>
      </c>
    </row>
    <row r="74" spans="1:9" s="2" customFormat="1" x14ac:dyDescent="0.2"/>
    <row r="75" spans="1:9" s="2" customFormat="1" ht="15" x14ac:dyDescent="0.2">
      <c r="A75" s="11" t="s">
        <v>19</v>
      </c>
      <c r="B75" s="24" t="e">
        <f>C79</f>
        <v>#N/A</v>
      </c>
      <c r="C75" s="25" t="s">
        <v>31</v>
      </c>
    </row>
    <row r="76" spans="1:9" s="2" customFormat="1" ht="15" x14ac:dyDescent="0.2">
      <c r="A76" s="11"/>
      <c r="B76"/>
      <c r="C76" s="26"/>
    </row>
    <row r="77" spans="1:9" s="2" customFormat="1" ht="15" x14ac:dyDescent="0.2">
      <c r="A77" s="11" t="s">
        <v>0</v>
      </c>
      <c r="B77"/>
      <c r="C77" s="26" t="s">
        <v>0</v>
      </c>
    </row>
    <row r="78" spans="1:9" s="2" customFormat="1" ht="15" x14ac:dyDescent="0.2">
      <c r="A78" s="11" t="s">
        <v>16</v>
      </c>
      <c r="B78" s="16" t="s">
        <v>20</v>
      </c>
      <c r="C78" s="26" t="s">
        <v>0</v>
      </c>
    </row>
    <row r="79" spans="1:9" s="2" customFormat="1" ht="15.75" x14ac:dyDescent="0.25">
      <c r="A79" s="27">
        <v>2</v>
      </c>
      <c r="B79" s="27">
        <v>30</v>
      </c>
      <c r="C79" s="27" t="e">
        <f t="shared" ref="C79:C85" si="0">IF($B$72&lt;=A79,B79,C80)</f>
        <v>#N/A</v>
      </c>
      <c r="D79" s="8"/>
      <c r="E79" s="9"/>
      <c r="F79" s="8"/>
      <c r="G79" s="8"/>
      <c r="H79" s="8"/>
      <c r="I79" s="8"/>
    </row>
    <row r="80" spans="1:9" s="2" customFormat="1" ht="15.75" x14ac:dyDescent="0.25">
      <c r="A80" s="27">
        <v>4</v>
      </c>
      <c r="B80" s="27">
        <v>28</v>
      </c>
      <c r="C80" s="27" t="e">
        <f t="shared" si="0"/>
        <v>#N/A</v>
      </c>
      <c r="D80" s="8"/>
      <c r="E80" s="9"/>
      <c r="F80" s="8"/>
      <c r="G80" s="8"/>
      <c r="H80" s="8"/>
      <c r="I80" s="8"/>
    </row>
    <row r="81" spans="1:9" s="2" customFormat="1" ht="15.75" x14ac:dyDescent="0.25">
      <c r="A81" s="27">
        <v>6</v>
      </c>
      <c r="B81" s="27">
        <v>26</v>
      </c>
      <c r="C81" s="27" t="e">
        <f t="shared" si="0"/>
        <v>#N/A</v>
      </c>
      <c r="E81" s="9"/>
      <c r="F81" s="17"/>
      <c r="G81" s="17"/>
      <c r="H81" s="14"/>
      <c r="I81" s="8"/>
    </row>
    <row r="82" spans="1:9" s="2" customFormat="1" ht="15.75" x14ac:dyDescent="0.25">
      <c r="A82" s="27">
        <v>8</v>
      </c>
      <c r="B82" s="27">
        <v>24</v>
      </c>
      <c r="C82" s="27" t="e">
        <f t="shared" si="0"/>
        <v>#N/A</v>
      </c>
      <c r="E82" s="9"/>
      <c r="F82" s="17"/>
      <c r="G82" s="17"/>
      <c r="H82" s="14"/>
      <c r="I82" s="8"/>
    </row>
    <row r="83" spans="1:9" s="2" customFormat="1" ht="15.75" x14ac:dyDescent="0.25">
      <c r="A83" s="27">
        <v>10</v>
      </c>
      <c r="B83" s="27">
        <v>22</v>
      </c>
      <c r="C83" s="27" t="e">
        <f t="shared" si="0"/>
        <v>#N/A</v>
      </c>
      <c r="E83" s="9"/>
      <c r="F83" s="17"/>
      <c r="G83" s="17"/>
      <c r="H83" s="14"/>
      <c r="I83" s="8"/>
    </row>
    <row r="84" spans="1:9" s="2" customFormat="1" ht="15.75" x14ac:dyDescent="0.25">
      <c r="A84" s="27">
        <v>12</v>
      </c>
      <c r="B84" s="27">
        <v>20</v>
      </c>
      <c r="C84" s="27" t="e">
        <f t="shared" si="0"/>
        <v>#N/A</v>
      </c>
      <c r="E84" s="9"/>
      <c r="F84" s="17"/>
      <c r="G84" s="17"/>
      <c r="H84" s="14"/>
      <c r="I84" s="8"/>
    </row>
    <row r="85" spans="1:9" s="2" customFormat="1" ht="15.75" x14ac:dyDescent="0.25">
      <c r="A85" s="27">
        <v>14</v>
      </c>
      <c r="B85" s="27">
        <v>18</v>
      </c>
      <c r="C85" s="27" t="e">
        <f t="shared" si="0"/>
        <v>#N/A</v>
      </c>
      <c r="E85" s="9"/>
      <c r="F85" s="17"/>
      <c r="G85" s="17"/>
      <c r="H85" s="14"/>
      <c r="I85" s="8"/>
    </row>
    <row r="86" spans="1:9" s="2" customFormat="1" ht="15.75" x14ac:dyDescent="0.25">
      <c r="A86" s="27">
        <v>16</v>
      </c>
      <c r="B86" s="27">
        <v>16</v>
      </c>
      <c r="C86" s="27" t="e">
        <f>IF($B$72&lt;=A86,B86,B87)</f>
        <v>#N/A</v>
      </c>
      <c r="E86" s="9"/>
      <c r="F86" s="17"/>
      <c r="G86" s="17"/>
      <c r="H86" s="14"/>
      <c r="I86" s="8"/>
    </row>
    <row r="87" spans="1:9" s="2" customFormat="1" ht="15.75" x14ac:dyDescent="0.25">
      <c r="A87" s="30">
        <v>18</v>
      </c>
      <c r="B87" s="30">
        <v>14</v>
      </c>
      <c r="C87" s="27" t="e">
        <f>IF($B$72&lt;=A87,B87,B88)</f>
        <v>#N/A</v>
      </c>
      <c r="E87" s="9"/>
      <c r="F87" s="17"/>
      <c r="G87" s="17"/>
      <c r="H87" s="14"/>
      <c r="I87" s="8"/>
    </row>
    <row r="88" spans="1:9" s="2" customFormat="1" ht="15.75" x14ac:dyDescent="0.25">
      <c r="A88" s="30">
        <v>20</v>
      </c>
      <c r="B88" s="30">
        <v>12</v>
      </c>
      <c r="C88" s="27" t="e">
        <f>IF($B$72&lt;=A88,B88,B89)</f>
        <v>#N/A</v>
      </c>
      <c r="E88" s="9"/>
      <c r="F88" s="17"/>
      <c r="G88" s="17"/>
      <c r="H88" s="14"/>
      <c r="I88" s="8"/>
    </row>
    <row r="89" spans="1:9" s="2" customFormat="1" ht="15.75" x14ac:dyDescent="0.25">
      <c r="A89" s="30">
        <v>25</v>
      </c>
      <c r="B89" s="30">
        <v>10</v>
      </c>
      <c r="C89" s="27" t="e">
        <f>IF($B$72&lt;=A89,B89,B89)</f>
        <v>#N/A</v>
      </c>
      <c r="E89" s="9"/>
      <c r="F89" s="17"/>
      <c r="G89" s="17"/>
      <c r="H89" s="14"/>
      <c r="I89" s="8"/>
    </row>
    <row r="90" spans="1:9" s="2" customFormat="1" x14ac:dyDescent="0.2">
      <c r="A90" s="10"/>
      <c r="B90" s="12"/>
      <c r="E90" s="9"/>
      <c r="F90" s="17"/>
      <c r="G90" s="17"/>
      <c r="H90" s="14"/>
      <c r="I90" s="8"/>
    </row>
    <row r="91" spans="1:9" s="2" customFormat="1" x14ac:dyDescent="0.2">
      <c r="A91" s="10"/>
      <c r="B91" s="12"/>
      <c r="E91" s="9"/>
      <c r="F91" s="17"/>
      <c r="G91" s="17"/>
      <c r="H91" s="14"/>
      <c r="I91" s="8"/>
    </row>
    <row r="92" spans="1:9" s="2" customFormat="1" x14ac:dyDescent="0.2">
      <c r="A92" s="10"/>
      <c r="B92" s="12"/>
      <c r="E92" s="9"/>
      <c r="F92" s="17"/>
      <c r="G92" s="17"/>
      <c r="H92" s="14"/>
      <c r="I92" s="8"/>
    </row>
    <row r="93" spans="1:9" s="2" customFormat="1" x14ac:dyDescent="0.2">
      <c r="A93" s="10"/>
      <c r="B93" s="12"/>
      <c r="E93" s="9"/>
      <c r="F93" s="17"/>
      <c r="G93" s="17"/>
      <c r="H93" s="14"/>
      <c r="I93" s="8"/>
    </row>
    <row r="94" spans="1:9" s="2" customFormat="1" x14ac:dyDescent="0.2">
      <c r="A94" s="10"/>
      <c r="B94" s="12"/>
      <c r="E94" s="9"/>
      <c r="F94" s="17"/>
      <c r="G94" s="17"/>
      <c r="H94" s="14"/>
      <c r="I94" s="8"/>
    </row>
    <row r="95" spans="1:9" s="2" customFormat="1" x14ac:dyDescent="0.2">
      <c r="A95" s="10"/>
      <c r="B95" s="12"/>
      <c r="E95" s="9"/>
      <c r="F95" s="17"/>
      <c r="G95" s="17"/>
      <c r="H95" s="14"/>
      <c r="I95" s="8"/>
    </row>
    <row r="96" spans="1:9" s="2" customFormat="1" x14ac:dyDescent="0.2">
      <c r="A96" s="10"/>
      <c r="B96" s="12"/>
      <c r="E96" s="9"/>
      <c r="F96" s="17"/>
      <c r="G96" s="17"/>
      <c r="H96" s="14"/>
      <c r="I96" s="8"/>
    </row>
    <row r="97" spans="1:9" s="2" customFormat="1" x14ac:dyDescent="0.2">
      <c r="A97" s="10"/>
      <c r="B97" s="10"/>
      <c r="E97" s="9"/>
      <c r="F97" s="17"/>
      <c r="G97" s="17"/>
      <c r="H97" s="14"/>
      <c r="I97" s="8"/>
    </row>
    <row r="98" spans="1:9" s="2" customFormat="1" x14ac:dyDescent="0.2">
      <c r="A98" s="10"/>
      <c r="B98" s="10"/>
      <c r="E98" s="9"/>
      <c r="F98" s="17"/>
      <c r="G98" s="17"/>
      <c r="H98" s="14"/>
      <c r="I98" s="8"/>
    </row>
    <row r="99" spans="1:9" s="2" customFormat="1" x14ac:dyDescent="0.2">
      <c r="A99" s="10"/>
      <c r="B99" s="10"/>
      <c r="E99" s="9"/>
      <c r="F99" s="17"/>
      <c r="G99" s="17"/>
      <c r="H99" s="14"/>
      <c r="I99" s="8"/>
    </row>
    <row r="100" spans="1:9" s="2" customFormat="1" x14ac:dyDescent="0.2">
      <c r="A100" s="10"/>
      <c r="B100" s="10"/>
      <c r="E100" s="9"/>
      <c r="F100" s="18"/>
      <c r="G100" s="17"/>
      <c r="H100" s="14"/>
      <c r="I100" s="8"/>
    </row>
    <row r="101" spans="1:9" s="2" customFormat="1" x14ac:dyDescent="0.2">
      <c r="A101" s="10"/>
      <c r="B101" s="10"/>
      <c r="E101" s="9"/>
      <c r="F101" s="17"/>
      <c r="G101" s="17"/>
      <c r="H101" s="14"/>
      <c r="I101" s="8"/>
    </row>
    <row r="102" spans="1:9" s="2" customFormat="1" x14ac:dyDescent="0.2">
      <c r="A102" s="10"/>
      <c r="B102" s="10"/>
      <c r="E102" s="9"/>
      <c r="F102" s="17"/>
      <c r="G102" s="17"/>
      <c r="H102" s="14"/>
      <c r="I102" s="8"/>
    </row>
    <row r="103" spans="1:9" s="2" customFormat="1" x14ac:dyDescent="0.2">
      <c r="A103" s="10"/>
      <c r="B103" s="10"/>
      <c r="E103" s="9"/>
      <c r="F103" s="17"/>
      <c r="G103" s="17"/>
      <c r="H103" s="14"/>
      <c r="I103" s="8"/>
    </row>
    <row r="104" spans="1:9" s="2" customFormat="1" x14ac:dyDescent="0.2">
      <c r="A104" s="10"/>
      <c r="B104" s="10"/>
      <c r="E104" s="9"/>
      <c r="F104" s="17"/>
      <c r="G104" s="17"/>
      <c r="H104" s="14"/>
      <c r="I104" s="8"/>
    </row>
    <row r="105" spans="1:9" s="2" customFormat="1" x14ac:dyDescent="0.2">
      <c r="A105" s="10"/>
      <c r="B105" s="10"/>
      <c r="E105" s="9"/>
      <c r="F105" s="17"/>
      <c r="G105" s="17"/>
      <c r="H105" s="14"/>
      <c r="I105" s="8"/>
    </row>
    <row r="106" spans="1:9" s="2" customFormat="1" x14ac:dyDescent="0.2">
      <c r="A106" s="10"/>
      <c r="B106" s="10"/>
      <c r="E106" s="9"/>
      <c r="F106" s="17"/>
      <c r="G106" s="17"/>
      <c r="H106" s="14"/>
      <c r="I106" s="8"/>
    </row>
    <row r="107" spans="1:9" s="2" customFormat="1" x14ac:dyDescent="0.2">
      <c r="A107" s="10"/>
      <c r="B107" s="10"/>
      <c r="E107" s="9"/>
      <c r="F107" s="17"/>
      <c r="G107" s="17"/>
      <c r="H107" s="14"/>
      <c r="I107" s="8"/>
    </row>
    <row r="108" spans="1:9" s="2" customFormat="1" x14ac:dyDescent="0.2">
      <c r="A108" s="10"/>
      <c r="B108" s="10"/>
      <c r="E108" s="9"/>
      <c r="F108" s="17"/>
      <c r="G108" s="17"/>
      <c r="H108" s="14"/>
      <c r="I108" s="8"/>
    </row>
    <row r="109" spans="1:9" s="2" customFormat="1" x14ac:dyDescent="0.2">
      <c r="A109" s="10"/>
      <c r="B109" s="10"/>
      <c r="E109" s="9"/>
      <c r="F109" s="17"/>
      <c r="G109" s="17"/>
      <c r="H109" s="14"/>
      <c r="I109" s="8"/>
    </row>
    <row r="110" spans="1:9" s="2" customFormat="1" x14ac:dyDescent="0.2">
      <c r="A110" s="10"/>
      <c r="B110" s="10"/>
      <c r="E110" s="9"/>
      <c r="F110" s="17"/>
      <c r="G110" s="17"/>
      <c r="H110" s="14"/>
      <c r="I110" s="8"/>
    </row>
    <row r="111" spans="1:9" s="2" customFormat="1" x14ac:dyDescent="0.2">
      <c r="A111" s="10"/>
      <c r="B111" s="10"/>
      <c r="E111" s="9"/>
      <c r="F111" s="17"/>
      <c r="G111" s="17"/>
      <c r="H111" s="14"/>
      <c r="I111" s="8"/>
    </row>
    <row r="112" spans="1:9" s="2" customFormat="1" x14ac:dyDescent="0.2">
      <c r="A112" s="10"/>
      <c r="B112" s="10"/>
      <c r="E112" s="9"/>
      <c r="F112" s="17"/>
      <c r="G112" s="17"/>
      <c r="H112" s="14"/>
      <c r="I112" s="8"/>
    </row>
    <row r="113" spans="1:9" s="2" customFormat="1" x14ac:dyDescent="0.2">
      <c r="A113" s="10"/>
      <c r="B113" s="10"/>
      <c r="E113" s="9"/>
      <c r="F113" s="17"/>
      <c r="G113" s="17"/>
      <c r="H113" s="14"/>
      <c r="I113" s="8"/>
    </row>
    <row r="114" spans="1:9" s="2" customFormat="1" x14ac:dyDescent="0.2">
      <c r="A114" s="10"/>
      <c r="B114" s="10"/>
      <c r="E114" s="9"/>
      <c r="F114" s="17"/>
      <c r="G114" s="17"/>
      <c r="H114" s="14"/>
      <c r="I114" s="8"/>
    </row>
    <row r="115" spans="1:9" s="2" customFormat="1" x14ac:dyDescent="0.2">
      <c r="A115" s="10"/>
      <c r="B115" s="10"/>
      <c r="E115" s="9"/>
      <c r="F115" s="17"/>
      <c r="G115" s="17"/>
      <c r="H115" s="14"/>
      <c r="I115" s="8"/>
    </row>
    <row r="116" spans="1:9" s="2" customFormat="1" x14ac:dyDescent="0.2">
      <c r="A116" s="10"/>
      <c r="B116" s="10"/>
      <c r="E116" s="9"/>
      <c r="F116" s="17"/>
      <c r="G116" s="17"/>
      <c r="H116" s="14"/>
      <c r="I116" s="8"/>
    </row>
    <row r="117" spans="1:9" s="2" customFormat="1" x14ac:dyDescent="0.2">
      <c r="A117" s="10"/>
      <c r="B117" s="10"/>
      <c r="E117" s="9"/>
      <c r="F117" s="17"/>
      <c r="G117" s="17"/>
      <c r="H117" s="14"/>
      <c r="I117" s="8"/>
    </row>
    <row r="118" spans="1:9" s="2" customFormat="1" x14ac:dyDescent="0.2">
      <c r="A118" s="10"/>
      <c r="B118" s="10"/>
      <c r="E118" s="9"/>
      <c r="F118" s="17"/>
      <c r="G118" s="17"/>
      <c r="H118" s="14"/>
      <c r="I118" s="8"/>
    </row>
    <row r="119" spans="1:9" s="2" customFormat="1" x14ac:dyDescent="0.2">
      <c r="A119" s="10"/>
      <c r="B119" s="10"/>
      <c r="E119" s="9"/>
      <c r="F119" s="17"/>
      <c r="G119" s="17"/>
      <c r="H119" s="14"/>
      <c r="I119" s="8"/>
    </row>
    <row r="120" spans="1:9" s="2" customFormat="1" x14ac:dyDescent="0.2">
      <c r="A120" s="10"/>
      <c r="B120" s="10"/>
      <c r="E120" s="9"/>
      <c r="F120" s="17"/>
      <c r="G120" s="17"/>
      <c r="H120" s="14"/>
      <c r="I120" s="8"/>
    </row>
    <row r="121" spans="1:9" s="2" customFormat="1" x14ac:dyDescent="0.2">
      <c r="A121" s="10"/>
      <c r="B121" s="10"/>
      <c r="E121" s="9"/>
      <c r="F121" s="17"/>
      <c r="G121" s="17"/>
      <c r="H121" s="14"/>
      <c r="I121" s="8"/>
    </row>
    <row r="122" spans="1:9" s="2" customFormat="1" x14ac:dyDescent="0.2">
      <c r="A122" s="10"/>
      <c r="B122" s="10"/>
      <c r="C122" s="15"/>
      <c r="D122" s="15"/>
      <c r="E122" s="9"/>
      <c r="F122" s="17"/>
      <c r="G122" s="17"/>
      <c r="H122" s="14"/>
      <c r="I122" s="8"/>
    </row>
    <row r="123" spans="1:9" s="2" customFormat="1" x14ac:dyDescent="0.2">
      <c r="A123" s="10"/>
      <c r="B123" s="10"/>
      <c r="C123" s="15"/>
      <c r="D123" s="15"/>
      <c r="E123" s="9"/>
      <c r="F123" s="17"/>
      <c r="G123" s="17"/>
      <c r="H123" s="14"/>
      <c r="I123" s="8"/>
    </row>
    <row r="124" spans="1:9" s="2" customFormat="1" x14ac:dyDescent="0.2">
      <c r="A124" s="10"/>
      <c r="B124" s="10"/>
      <c r="C124" s="15"/>
      <c r="D124" s="15"/>
      <c r="E124" s="9"/>
      <c r="F124" s="8"/>
      <c r="G124" s="8"/>
      <c r="H124" s="14"/>
      <c r="I124" s="8"/>
    </row>
    <row r="125" spans="1:9" s="2" customFormat="1" x14ac:dyDescent="0.2">
      <c r="A125" s="10"/>
      <c r="B125" s="10"/>
      <c r="C125" s="15"/>
      <c r="D125" s="15"/>
      <c r="E125" s="9"/>
      <c r="F125" s="17"/>
      <c r="G125" s="17"/>
      <c r="H125" s="14"/>
      <c r="I125" s="8"/>
    </row>
    <row r="126" spans="1:9" s="2" customFormat="1" x14ac:dyDescent="0.2">
      <c r="A126" s="10"/>
      <c r="B126" s="10"/>
      <c r="C126" s="15"/>
      <c r="D126" s="15"/>
      <c r="E126" s="9"/>
      <c r="F126" s="17"/>
      <c r="G126" s="17"/>
      <c r="H126" s="14"/>
      <c r="I126" s="8"/>
    </row>
    <row r="127" spans="1:9" s="2" customFormat="1" x14ac:dyDescent="0.2">
      <c r="A127" s="10"/>
      <c r="B127" s="10"/>
      <c r="C127" s="15"/>
      <c r="D127" s="15"/>
      <c r="E127" s="9"/>
      <c r="F127" s="17"/>
      <c r="G127" s="17"/>
      <c r="H127" s="14"/>
      <c r="I127" s="8"/>
    </row>
    <row r="128" spans="1:9" s="2" customFormat="1" x14ac:dyDescent="0.2">
      <c r="A128" s="10"/>
      <c r="B128" s="10"/>
      <c r="C128" s="15"/>
      <c r="D128" s="15"/>
      <c r="E128" s="9"/>
      <c r="F128" s="18"/>
      <c r="G128" s="18"/>
      <c r="H128" s="14"/>
      <c r="I128" s="8"/>
    </row>
    <row r="129" spans="1:9" s="2" customFormat="1" x14ac:dyDescent="0.2">
      <c r="A129" s="10"/>
      <c r="B129" s="10"/>
      <c r="C129" s="15"/>
      <c r="D129" s="15"/>
      <c r="E129" s="9"/>
      <c r="F129" s="17"/>
      <c r="G129" s="17"/>
      <c r="H129" s="14"/>
      <c r="I129" s="8"/>
    </row>
    <row r="130" spans="1:9" s="2" customFormat="1" x14ac:dyDescent="0.2">
      <c r="A130" s="10"/>
      <c r="B130" s="10"/>
      <c r="C130" s="15"/>
      <c r="D130" s="15"/>
      <c r="E130" s="9"/>
      <c r="F130" s="17"/>
      <c r="G130" s="17"/>
      <c r="H130" s="14"/>
      <c r="I130" s="8"/>
    </row>
    <row r="131" spans="1:9" s="2" customFormat="1" x14ac:dyDescent="0.2">
      <c r="A131" s="10"/>
      <c r="B131" s="10"/>
      <c r="C131" s="15"/>
      <c r="D131" s="15"/>
      <c r="E131" s="9"/>
      <c r="F131" s="17"/>
      <c r="G131" s="17"/>
      <c r="H131" s="14"/>
      <c r="I131" s="8"/>
    </row>
    <row r="132" spans="1:9" s="2" customFormat="1" x14ac:dyDescent="0.2">
      <c r="A132" s="10"/>
      <c r="B132" s="10"/>
      <c r="C132" s="15"/>
      <c r="D132" s="15"/>
      <c r="E132" s="9"/>
      <c r="F132" s="17"/>
      <c r="G132" s="17"/>
      <c r="H132" s="14"/>
      <c r="I132" s="8"/>
    </row>
    <row r="133" spans="1:9" s="2" customFormat="1" x14ac:dyDescent="0.2">
      <c r="A133" s="10"/>
      <c r="B133" s="10"/>
      <c r="C133" s="15"/>
      <c r="D133" s="15"/>
      <c r="E133" s="9"/>
      <c r="F133" s="17"/>
      <c r="G133" s="17"/>
      <c r="H133" s="14"/>
      <c r="I133" s="8"/>
    </row>
    <row r="134" spans="1:9" s="2" customFormat="1" x14ac:dyDescent="0.2">
      <c r="A134" s="10"/>
      <c r="B134" s="10"/>
      <c r="C134" s="15"/>
      <c r="D134" s="15"/>
      <c r="E134" s="9"/>
      <c r="F134" s="17"/>
      <c r="G134" s="17"/>
      <c r="H134" s="14"/>
      <c r="I134" s="8"/>
    </row>
    <row r="135" spans="1:9" s="2" customFormat="1" x14ac:dyDescent="0.2">
      <c r="A135" s="10"/>
      <c r="B135" s="10"/>
      <c r="C135" s="15"/>
      <c r="D135" s="15"/>
      <c r="E135" s="9"/>
      <c r="F135" s="17"/>
      <c r="G135" s="17"/>
      <c r="H135" s="14"/>
      <c r="I135" s="8"/>
    </row>
    <row r="136" spans="1:9" s="2" customFormat="1" x14ac:dyDescent="0.2">
      <c r="A136" s="10"/>
      <c r="B136" s="10"/>
      <c r="C136" s="15"/>
      <c r="D136" s="15"/>
      <c r="E136" s="9"/>
      <c r="F136" s="17"/>
      <c r="G136" s="17"/>
      <c r="H136" s="14"/>
      <c r="I136" s="8"/>
    </row>
    <row r="137" spans="1:9" s="2" customFormat="1" x14ac:dyDescent="0.2">
      <c r="A137" s="10"/>
      <c r="B137" s="10"/>
      <c r="C137" s="15"/>
      <c r="D137" s="15"/>
      <c r="E137" s="9"/>
      <c r="F137" s="17"/>
      <c r="G137" s="17"/>
      <c r="H137" s="14"/>
      <c r="I137" s="8"/>
    </row>
    <row r="138" spans="1:9" s="2" customFormat="1" x14ac:dyDescent="0.2">
      <c r="A138" s="10"/>
      <c r="B138" s="10"/>
      <c r="C138" s="15"/>
      <c r="D138" s="15"/>
      <c r="E138" s="9"/>
      <c r="F138" s="17"/>
      <c r="G138" s="17"/>
      <c r="H138" s="14"/>
      <c r="I138" s="8"/>
    </row>
    <row r="139" spans="1:9" s="2" customFormat="1" x14ac:dyDescent="0.2">
      <c r="A139" s="10"/>
      <c r="B139" s="10"/>
      <c r="C139" s="15"/>
      <c r="D139" s="15"/>
      <c r="E139" s="9"/>
      <c r="F139" s="17"/>
      <c r="G139" s="17"/>
      <c r="H139" s="14"/>
      <c r="I139" s="8"/>
    </row>
    <row r="140" spans="1:9" s="2" customFormat="1" x14ac:dyDescent="0.2">
      <c r="A140" s="10"/>
      <c r="B140" s="10"/>
      <c r="C140" s="15"/>
      <c r="D140" s="15"/>
      <c r="E140" s="9"/>
      <c r="F140" s="17"/>
      <c r="G140" s="17"/>
      <c r="H140" s="14"/>
      <c r="I140" s="8"/>
    </row>
    <row r="141" spans="1:9" s="2" customFormat="1" x14ac:dyDescent="0.2">
      <c r="A141" s="10"/>
      <c r="B141" s="10"/>
      <c r="C141" s="15"/>
      <c r="D141" s="15"/>
      <c r="E141" s="9"/>
      <c r="F141" s="17"/>
      <c r="G141" s="17"/>
      <c r="H141" s="14"/>
      <c r="I141" s="8"/>
    </row>
    <row r="142" spans="1:9" s="2" customFormat="1" x14ac:dyDescent="0.2">
      <c r="A142" s="10"/>
      <c r="B142" s="10"/>
      <c r="C142" s="15"/>
      <c r="D142" s="15"/>
      <c r="E142" s="9"/>
      <c r="F142" s="17"/>
      <c r="G142" s="17"/>
      <c r="H142" s="14"/>
      <c r="I142" s="8"/>
    </row>
    <row r="143" spans="1:9" s="2" customFormat="1" x14ac:dyDescent="0.2">
      <c r="A143" s="10"/>
      <c r="B143" s="10"/>
      <c r="C143" s="15"/>
      <c r="D143" s="15"/>
      <c r="E143" s="9"/>
      <c r="F143" s="17"/>
      <c r="G143" s="17"/>
      <c r="H143" s="14"/>
      <c r="I143" s="8"/>
    </row>
    <row r="144" spans="1:9" s="2" customFormat="1" x14ac:dyDescent="0.2">
      <c r="A144" s="10"/>
      <c r="B144" s="10"/>
      <c r="C144" s="15"/>
      <c r="D144" s="15"/>
      <c r="E144" s="9"/>
      <c r="F144" s="17"/>
      <c r="G144" s="17"/>
      <c r="H144" s="14"/>
      <c r="I144" s="8"/>
    </row>
    <row r="145" spans="1:9" s="2" customFormat="1" x14ac:dyDescent="0.2">
      <c r="A145" s="10"/>
      <c r="B145" s="10"/>
      <c r="C145" s="15"/>
      <c r="D145" s="15"/>
      <c r="E145" s="9"/>
      <c r="F145" s="17"/>
      <c r="G145" s="17"/>
      <c r="H145" s="14"/>
      <c r="I145" s="8"/>
    </row>
    <row r="146" spans="1:9" s="2" customFormat="1" x14ac:dyDescent="0.2">
      <c r="A146" s="10"/>
      <c r="B146" s="10"/>
      <c r="C146" s="15"/>
      <c r="D146" s="15"/>
      <c r="E146" s="9"/>
      <c r="F146" s="17"/>
      <c r="G146" s="17"/>
      <c r="H146" s="14"/>
      <c r="I146" s="8"/>
    </row>
    <row r="147" spans="1:9" s="2" customFormat="1" x14ac:dyDescent="0.2">
      <c r="A147" s="10"/>
      <c r="B147" s="10"/>
      <c r="C147" s="15"/>
      <c r="D147" s="15"/>
      <c r="E147" s="9"/>
      <c r="F147" s="17"/>
      <c r="G147" s="17"/>
      <c r="H147" s="14"/>
      <c r="I147" s="8"/>
    </row>
    <row r="148" spans="1:9" s="2" customFormat="1" x14ac:dyDescent="0.2">
      <c r="A148" s="10"/>
      <c r="B148" s="10"/>
      <c r="C148" s="15"/>
      <c r="D148" s="15"/>
      <c r="E148" s="9"/>
      <c r="F148" s="17"/>
      <c r="G148" s="17"/>
      <c r="H148" s="14"/>
      <c r="I148" s="8"/>
    </row>
    <row r="149" spans="1:9" s="2" customFormat="1" x14ac:dyDescent="0.2">
      <c r="A149" s="10"/>
      <c r="B149" s="10"/>
      <c r="C149" s="15"/>
      <c r="D149" s="15"/>
      <c r="E149" s="9"/>
      <c r="F149" s="17"/>
      <c r="G149" s="17"/>
      <c r="H149" s="14"/>
      <c r="I149" s="8"/>
    </row>
    <row r="150" spans="1:9" s="2" customFormat="1" x14ac:dyDescent="0.2">
      <c r="A150" s="10"/>
      <c r="B150" s="10"/>
      <c r="C150" s="15"/>
      <c r="D150" s="15"/>
      <c r="E150" s="9"/>
      <c r="F150" s="17"/>
      <c r="G150" s="17"/>
      <c r="H150" s="14"/>
      <c r="I150" s="8"/>
    </row>
    <row r="151" spans="1:9" s="2" customFormat="1" x14ac:dyDescent="0.2">
      <c r="A151" s="10"/>
      <c r="B151" s="10"/>
      <c r="C151" s="15"/>
      <c r="D151" s="15"/>
      <c r="E151" s="9"/>
      <c r="F151" s="17"/>
      <c r="G151" s="17"/>
      <c r="H151" s="14"/>
      <c r="I151" s="8"/>
    </row>
    <row r="152" spans="1:9" s="2" customFormat="1" x14ac:dyDescent="0.2">
      <c r="A152" s="10"/>
      <c r="B152" s="10"/>
      <c r="C152" s="15"/>
      <c r="D152" s="15"/>
      <c r="E152" s="9"/>
      <c r="F152" s="17"/>
      <c r="G152" s="17"/>
      <c r="H152" s="14"/>
      <c r="I152" s="8"/>
    </row>
    <row r="153" spans="1:9" s="2" customFormat="1" x14ac:dyDescent="0.2">
      <c r="A153" s="10"/>
      <c r="B153" s="10"/>
      <c r="C153" s="15"/>
      <c r="D153" s="15"/>
      <c r="E153" s="9"/>
      <c r="F153" s="17"/>
      <c r="G153" s="17"/>
      <c r="H153" s="14"/>
      <c r="I153" s="8"/>
    </row>
    <row r="154" spans="1:9" s="2" customFormat="1" x14ac:dyDescent="0.2">
      <c r="A154" s="10"/>
      <c r="B154" s="10"/>
      <c r="C154" s="15"/>
      <c r="D154" s="15"/>
      <c r="E154" s="9"/>
      <c r="F154" s="17"/>
      <c r="G154" s="17"/>
      <c r="H154" s="14"/>
      <c r="I154" s="8"/>
    </row>
    <row r="155" spans="1:9" s="2" customFormat="1" x14ac:dyDescent="0.2">
      <c r="A155" s="10"/>
      <c r="B155" s="10"/>
      <c r="C155" s="15"/>
      <c r="D155" s="15"/>
      <c r="E155" s="9"/>
      <c r="F155" s="17"/>
      <c r="G155" s="17"/>
      <c r="H155" s="14"/>
      <c r="I155" s="8"/>
    </row>
    <row r="156" spans="1:9" s="2" customFormat="1" x14ac:dyDescent="0.2">
      <c r="A156" s="10"/>
      <c r="B156" s="10"/>
      <c r="C156" s="15"/>
      <c r="D156" s="15"/>
      <c r="E156" s="9"/>
      <c r="F156" s="8"/>
      <c r="G156" s="8"/>
      <c r="H156" s="14"/>
      <c r="I156" s="8"/>
    </row>
    <row r="157" spans="1:9" s="2" customFormat="1" x14ac:dyDescent="0.2">
      <c r="A157" s="10"/>
      <c r="B157" s="10"/>
      <c r="C157" s="15"/>
      <c r="D157" s="15"/>
      <c r="E157" s="9"/>
      <c r="F157" s="17"/>
      <c r="G157" s="17"/>
      <c r="H157" s="14"/>
      <c r="I157" s="8"/>
    </row>
    <row r="158" spans="1:9" s="2" customFormat="1" x14ac:dyDescent="0.2">
      <c r="A158" s="10"/>
      <c r="B158" s="10"/>
      <c r="C158" s="15"/>
      <c r="D158" s="15"/>
      <c r="E158" s="9"/>
      <c r="F158" s="17"/>
      <c r="G158" s="17"/>
      <c r="H158" s="14"/>
      <c r="I158" s="8"/>
    </row>
    <row r="159" spans="1:9" s="2" customFormat="1" x14ac:dyDescent="0.2">
      <c r="A159" s="10"/>
      <c r="B159" s="10"/>
      <c r="C159" s="15"/>
      <c r="D159" s="15"/>
      <c r="E159" s="9"/>
      <c r="F159" s="17"/>
      <c r="G159" s="17"/>
      <c r="H159" s="14"/>
      <c r="I159" s="8"/>
    </row>
    <row r="160" spans="1:9" s="2" customFormat="1" x14ac:dyDescent="0.2">
      <c r="A160" s="10"/>
      <c r="B160" s="10"/>
      <c r="C160" s="8"/>
      <c r="D160" s="8"/>
      <c r="E160" s="9"/>
      <c r="F160" s="17"/>
      <c r="G160" s="17"/>
      <c r="H160" s="14"/>
      <c r="I160" s="8"/>
    </row>
    <row r="161" spans="1:9" s="2" customFormat="1" x14ac:dyDescent="0.2">
      <c r="A161" s="10"/>
      <c r="B161" s="10"/>
      <c r="C161" s="8"/>
      <c r="D161" s="8"/>
      <c r="E161" s="9"/>
      <c r="F161" s="17"/>
      <c r="G161" s="17"/>
      <c r="H161" s="14"/>
      <c r="I161" s="8"/>
    </row>
    <row r="162" spans="1:9" s="2" customFormat="1" x14ac:dyDescent="0.2">
      <c r="A162" s="10"/>
      <c r="B162" s="10"/>
      <c r="C162" s="8"/>
      <c r="D162" s="8"/>
      <c r="E162" s="9"/>
      <c r="F162" s="17"/>
      <c r="G162" s="17"/>
      <c r="H162" s="14"/>
      <c r="I162" s="8"/>
    </row>
    <row r="163" spans="1:9" s="2" customFormat="1" x14ac:dyDescent="0.2">
      <c r="A163" s="10"/>
      <c r="B163" s="10"/>
      <c r="C163" s="8"/>
      <c r="D163" s="8"/>
      <c r="E163" s="9"/>
      <c r="F163" s="17"/>
      <c r="G163" s="17"/>
      <c r="H163" s="14"/>
      <c r="I163" s="8"/>
    </row>
    <row r="164" spans="1:9" s="2" customFormat="1" x14ac:dyDescent="0.2">
      <c r="A164" s="10"/>
      <c r="B164" s="10"/>
      <c r="C164" s="8"/>
      <c r="D164" s="8"/>
      <c r="E164" s="9"/>
      <c r="F164" s="17"/>
      <c r="G164" s="17"/>
      <c r="H164" s="14"/>
      <c r="I164" s="8"/>
    </row>
    <row r="165" spans="1:9" s="2" customFormat="1" x14ac:dyDescent="0.2">
      <c r="A165" s="10"/>
      <c r="B165" s="10"/>
      <c r="C165" s="8"/>
      <c r="D165" s="8"/>
      <c r="E165" s="9"/>
      <c r="F165" s="17"/>
      <c r="G165" s="17"/>
      <c r="H165" s="14"/>
      <c r="I165" s="8"/>
    </row>
    <row r="166" spans="1:9" s="2" customFormat="1" x14ac:dyDescent="0.2">
      <c r="A166" s="10"/>
      <c r="B166" s="10"/>
      <c r="C166" s="8"/>
      <c r="D166" s="8"/>
      <c r="E166" s="9"/>
      <c r="F166" s="17"/>
      <c r="G166" s="17"/>
      <c r="H166" s="14"/>
      <c r="I166" s="8"/>
    </row>
    <row r="167" spans="1:9" s="2" customFormat="1" x14ac:dyDescent="0.2">
      <c r="A167" s="10"/>
      <c r="B167" s="10"/>
      <c r="C167" s="8"/>
      <c r="D167" s="8"/>
      <c r="E167" s="9"/>
      <c r="F167" s="17"/>
      <c r="G167" s="17"/>
      <c r="H167" s="14"/>
      <c r="I167" s="8"/>
    </row>
    <row r="168" spans="1:9" s="2" customFormat="1" x14ac:dyDescent="0.2">
      <c r="A168" s="10"/>
      <c r="B168" s="10"/>
      <c r="C168" s="15"/>
      <c r="D168" s="15"/>
      <c r="E168" s="9"/>
      <c r="F168" s="17"/>
      <c r="G168" s="17"/>
      <c r="H168" s="14"/>
      <c r="I168" s="8"/>
    </row>
    <row r="169" spans="1:9" s="2" customFormat="1" x14ac:dyDescent="0.2">
      <c r="A169" s="10"/>
      <c r="B169" s="10"/>
      <c r="C169" s="15"/>
      <c r="D169" s="15"/>
      <c r="E169" s="9"/>
      <c r="F169" s="17"/>
      <c r="G169" s="17"/>
      <c r="H169" s="14"/>
      <c r="I169" s="8"/>
    </row>
    <row r="170" spans="1:9" s="2" customFormat="1" x14ac:dyDescent="0.2">
      <c r="A170" s="10"/>
      <c r="B170" s="10"/>
      <c r="C170" s="15"/>
      <c r="D170" s="15"/>
      <c r="E170" s="9"/>
      <c r="F170" s="17"/>
      <c r="G170" s="17"/>
      <c r="H170" s="14"/>
      <c r="I170" s="8"/>
    </row>
    <row r="171" spans="1:9" s="2" customFormat="1" x14ac:dyDescent="0.2">
      <c r="A171" s="10"/>
      <c r="B171" s="10"/>
      <c r="C171" s="15"/>
      <c r="D171" s="15"/>
      <c r="E171" s="9"/>
      <c r="F171" s="17"/>
      <c r="G171" s="17"/>
      <c r="H171" s="14"/>
      <c r="I171" s="8"/>
    </row>
    <row r="172" spans="1:9" s="2" customFormat="1" x14ac:dyDescent="0.2">
      <c r="A172" s="10"/>
      <c r="B172" s="10"/>
      <c r="C172" s="15"/>
      <c r="D172" s="15"/>
      <c r="E172" s="9"/>
      <c r="F172" s="17"/>
      <c r="G172" s="17"/>
      <c r="H172" s="14"/>
      <c r="I172" s="8"/>
    </row>
    <row r="173" spans="1:9" s="2" customFormat="1" x14ac:dyDescent="0.2">
      <c r="A173" s="10"/>
      <c r="B173" s="10"/>
      <c r="C173" s="15"/>
      <c r="D173" s="15"/>
      <c r="E173" s="9"/>
      <c r="F173" s="17"/>
      <c r="G173" s="17"/>
      <c r="H173" s="14"/>
      <c r="I173" s="8"/>
    </row>
    <row r="174" spans="1:9" s="2" customFormat="1" x14ac:dyDescent="0.2">
      <c r="A174" s="10"/>
      <c r="B174" s="10"/>
      <c r="C174" s="15"/>
      <c r="D174" s="15"/>
      <c r="E174" s="9"/>
      <c r="F174" s="17"/>
      <c r="G174" s="17"/>
      <c r="H174" s="14"/>
      <c r="I174" s="8"/>
    </row>
    <row r="175" spans="1:9" s="2" customFormat="1" x14ac:dyDescent="0.2">
      <c r="A175" s="10"/>
      <c r="B175" s="10"/>
      <c r="C175" s="15"/>
      <c r="D175" s="15"/>
      <c r="E175" s="9"/>
      <c r="F175" s="17"/>
      <c r="G175" s="17"/>
      <c r="H175" s="14"/>
      <c r="I175" s="8"/>
    </row>
    <row r="176" spans="1:9" s="2" customFormat="1" x14ac:dyDescent="0.2">
      <c r="A176" s="10"/>
      <c r="B176" s="10"/>
      <c r="C176" s="15"/>
      <c r="D176" s="15"/>
      <c r="E176" s="9"/>
      <c r="F176" s="17"/>
      <c r="G176" s="17"/>
      <c r="H176" s="14"/>
      <c r="I176" s="8"/>
    </row>
    <row r="177" spans="1:9" s="2" customFormat="1" x14ac:dyDescent="0.2">
      <c r="A177" s="10"/>
      <c r="B177" s="10"/>
      <c r="C177" s="15"/>
      <c r="D177" s="15"/>
      <c r="E177" s="9"/>
      <c r="F177" s="17"/>
      <c r="G177" s="17"/>
      <c r="H177" s="14"/>
      <c r="I177" s="8"/>
    </row>
    <row r="178" spans="1:9" s="2" customFormat="1" x14ac:dyDescent="0.2">
      <c r="A178" s="10"/>
      <c r="B178" s="10"/>
      <c r="C178" s="15"/>
      <c r="D178" s="15"/>
      <c r="E178" s="9"/>
      <c r="F178" s="17"/>
      <c r="G178" s="17"/>
      <c r="H178" s="14"/>
      <c r="I178" s="8"/>
    </row>
    <row r="179" spans="1:9" s="2" customFormat="1" x14ac:dyDescent="0.2">
      <c r="A179" s="10"/>
      <c r="B179" s="10"/>
      <c r="C179" s="15"/>
      <c r="D179" s="15"/>
      <c r="E179" s="9"/>
      <c r="F179" s="17"/>
      <c r="G179" s="17"/>
      <c r="H179" s="14"/>
      <c r="I179" s="8"/>
    </row>
    <row r="180" spans="1:9" s="2" customFormat="1" x14ac:dyDescent="0.2">
      <c r="A180" s="10"/>
      <c r="B180" s="10"/>
      <c r="C180" s="15"/>
      <c r="D180" s="15"/>
      <c r="E180" s="9"/>
      <c r="F180" s="17"/>
      <c r="G180" s="17"/>
      <c r="H180" s="14"/>
      <c r="I180" s="8"/>
    </row>
    <row r="181" spans="1:9" s="2" customFormat="1" x14ac:dyDescent="0.2">
      <c r="A181" s="10"/>
      <c r="B181" s="10"/>
      <c r="C181" s="15"/>
      <c r="D181" s="15"/>
      <c r="E181" s="9"/>
      <c r="F181" s="17"/>
      <c r="G181" s="17"/>
      <c r="H181" s="14"/>
      <c r="I181" s="8"/>
    </row>
    <row r="182" spans="1:9" s="2" customFormat="1" x14ac:dyDescent="0.2">
      <c r="A182" s="10"/>
      <c r="B182" s="10"/>
      <c r="C182" s="15"/>
      <c r="D182" s="15"/>
      <c r="E182" s="9"/>
      <c r="F182" s="17"/>
      <c r="G182" s="17"/>
      <c r="H182" s="14"/>
      <c r="I182" s="8"/>
    </row>
    <row r="183" spans="1:9" s="2" customFormat="1" x14ac:dyDescent="0.2">
      <c r="A183" s="10"/>
      <c r="B183" s="10"/>
      <c r="C183" s="15"/>
      <c r="D183" s="15"/>
      <c r="E183" s="9"/>
      <c r="F183" s="17"/>
      <c r="G183" s="17"/>
      <c r="H183" s="14"/>
      <c r="I183" s="8"/>
    </row>
    <row r="184" spans="1:9" s="2" customFormat="1" x14ac:dyDescent="0.2">
      <c r="A184" s="10"/>
      <c r="B184" s="10"/>
      <c r="C184" s="15"/>
      <c r="D184" s="15"/>
      <c r="E184" s="9"/>
      <c r="F184" s="17"/>
      <c r="G184" s="17"/>
      <c r="H184" s="14"/>
      <c r="I184" s="8"/>
    </row>
    <row r="185" spans="1:9" s="2" customFormat="1" x14ac:dyDescent="0.2">
      <c r="A185" s="10"/>
      <c r="B185" s="10"/>
      <c r="C185" s="15"/>
      <c r="D185" s="15"/>
      <c r="E185" s="9"/>
      <c r="F185" s="17"/>
      <c r="G185" s="17"/>
      <c r="H185" s="14"/>
      <c r="I185" s="8"/>
    </row>
    <row r="186" spans="1:9" s="2" customFormat="1" x14ac:dyDescent="0.2">
      <c r="A186" s="10"/>
      <c r="B186" s="10"/>
      <c r="C186" s="15"/>
      <c r="D186" s="15"/>
      <c r="E186" s="9"/>
      <c r="F186" s="17"/>
      <c r="G186" s="17"/>
      <c r="H186" s="14"/>
      <c r="I186" s="8"/>
    </row>
    <row r="187" spans="1:9" s="2" customFormat="1" x14ac:dyDescent="0.2">
      <c r="A187" s="10"/>
      <c r="B187" s="10"/>
      <c r="C187" s="15"/>
      <c r="D187" s="15"/>
      <c r="E187" s="9"/>
      <c r="F187" s="17"/>
      <c r="G187" s="17"/>
      <c r="H187" s="14"/>
      <c r="I187" s="8"/>
    </row>
    <row r="188" spans="1:9" s="2" customFormat="1" x14ac:dyDescent="0.2">
      <c r="A188" s="10"/>
      <c r="B188" s="10"/>
      <c r="C188" s="15"/>
      <c r="D188" s="15"/>
      <c r="E188" s="9"/>
      <c r="F188" s="17"/>
      <c r="G188" s="17"/>
      <c r="H188" s="14"/>
      <c r="I188" s="8"/>
    </row>
    <row r="189" spans="1:9" s="2" customFormat="1" x14ac:dyDescent="0.2">
      <c r="A189" s="10"/>
      <c r="B189" s="10"/>
      <c r="C189" s="15"/>
      <c r="D189" s="15"/>
      <c r="E189" s="9"/>
      <c r="F189" s="17"/>
      <c r="G189" s="17"/>
      <c r="H189" s="14"/>
      <c r="I189" s="8"/>
    </row>
    <row r="190" spans="1:9" s="2" customFormat="1" x14ac:dyDescent="0.2">
      <c r="A190" s="10"/>
      <c r="B190" s="10"/>
      <c r="C190" s="15"/>
      <c r="D190" s="15"/>
      <c r="E190" s="9"/>
      <c r="F190" s="17"/>
      <c r="G190" s="17"/>
      <c r="H190" s="14"/>
      <c r="I190" s="8"/>
    </row>
    <row r="191" spans="1:9" s="2" customFormat="1" x14ac:dyDescent="0.2">
      <c r="A191" s="10"/>
      <c r="B191" s="10"/>
      <c r="C191" s="15"/>
      <c r="D191" s="15"/>
      <c r="E191" s="9"/>
      <c r="F191" s="17"/>
      <c r="G191" s="17"/>
      <c r="H191" s="14"/>
      <c r="I191" s="8"/>
    </row>
    <row r="192" spans="1:9" s="2" customFormat="1" x14ac:dyDescent="0.2">
      <c r="A192" s="10"/>
      <c r="B192" s="10"/>
      <c r="C192" s="15"/>
      <c r="D192" s="15"/>
      <c r="E192" s="9"/>
      <c r="F192" s="17"/>
      <c r="G192" s="17"/>
      <c r="H192" s="14"/>
      <c r="I192" s="8"/>
    </row>
    <row r="193" spans="1:9" s="2" customFormat="1" x14ac:dyDescent="0.2">
      <c r="A193" s="10"/>
      <c r="B193" s="10"/>
      <c r="C193" s="15"/>
      <c r="D193" s="15"/>
      <c r="E193" s="9"/>
      <c r="F193" s="17"/>
      <c r="G193" s="17"/>
      <c r="H193" s="14"/>
      <c r="I193" s="8"/>
    </row>
    <row r="194" spans="1:9" s="2" customFormat="1" x14ac:dyDescent="0.2">
      <c r="A194" s="10"/>
      <c r="B194" s="10"/>
      <c r="C194" s="15"/>
      <c r="D194" s="15"/>
      <c r="E194" s="9"/>
      <c r="F194" s="17"/>
      <c r="G194" s="17"/>
      <c r="H194" s="14"/>
      <c r="I194" s="8"/>
    </row>
    <row r="195" spans="1:9" s="2" customFormat="1" x14ac:dyDescent="0.2">
      <c r="A195" s="10"/>
      <c r="B195" s="10"/>
      <c r="C195" s="15"/>
      <c r="D195" s="15"/>
      <c r="E195" s="9"/>
      <c r="F195" s="17"/>
      <c r="G195" s="17"/>
      <c r="H195" s="14"/>
      <c r="I195" s="8"/>
    </row>
    <row r="196" spans="1:9" s="2" customFormat="1" x14ac:dyDescent="0.2">
      <c r="A196" s="10"/>
      <c r="B196" s="10"/>
      <c r="C196" s="15"/>
      <c r="D196" s="15"/>
      <c r="E196" s="9"/>
      <c r="F196" s="17"/>
      <c r="G196" s="17"/>
      <c r="H196" s="14"/>
      <c r="I196" s="8"/>
    </row>
    <row r="197" spans="1:9" s="2" customFormat="1" x14ac:dyDescent="0.2">
      <c r="A197" s="10"/>
      <c r="B197" s="10"/>
      <c r="C197" s="15"/>
      <c r="D197" s="15"/>
      <c r="E197" s="9"/>
      <c r="F197" s="17"/>
      <c r="G197" s="17"/>
      <c r="H197" s="14"/>
      <c r="I197" s="8"/>
    </row>
    <row r="198" spans="1:9" s="2" customFormat="1" x14ac:dyDescent="0.2">
      <c r="A198" s="10"/>
      <c r="B198" s="10"/>
      <c r="C198" s="15"/>
      <c r="D198" s="15"/>
      <c r="E198" s="9"/>
      <c r="F198" s="17"/>
      <c r="G198" s="17"/>
      <c r="H198" s="14"/>
      <c r="I198" s="8"/>
    </row>
    <row r="199" spans="1:9" s="2" customFormat="1" x14ac:dyDescent="0.2">
      <c r="A199" s="10"/>
      <c r="B199" s="10"/>
      <c r="C199" s="15"/>
      <c r="D199" s="15"/>
      <c r="E199" s="9"/>
      <c r="F199" s="17"/>
      <c r="G199" s="17"/>
      <c r="H199" s="14"/>
      <c r="I199" s="8"/>
    </row>
    <row r="200" spans="1:9" s="2" customFormat="1" x14ac:dyDescent="0.2">
      <c r="A200" s="10"/>
      <c r="B200" s="10"/>
      <c r="C200" s="15"/>
      <c r="D200" s="15"/>
      <c r="E200" s="9"/>
      <c r="F200" s="17"/>
      <c r="G200" s="17"/>
      <c r="H200" s="14"/>
      <c r="I200" s="8"/>
    </row>
    <row r="201" spans="1:9" s="2" customFormat="1" x14ac:dyDescent="0.2">
      <c r="A201" s="10"/>
      <c r="B201" s="10"/>
      <c r="C201" s="16"/>
      <c r="D201" s="16"/>
      <c r="E201" s="9"/>
      <c r="F201" s="17"/>
      <c r="G201" s="17"/>
      <c r="H201" s="14"/>
      <c r="I201" s="8"/>
    </row>
    <row r="202" spans="1:9" s="2" customFormat="1" x14ac:dyDescent="0.2">
      <c r="A202" s="10"/>
      <c r="B202" s="10"/>
      <c r="C202" s="16"/>
      <c r="D202" s="16"/>
      <c r="E202" s="9"/>
      <c r="F202" s="17"/>
      <c r="G202" s="17"/>
      <c r="H202" s="14"/>
      <c r="I202" s="8"/>
    </row>
    <row r="203" spans="1:9" s="2" customFormat="1" x14ac:dyDescent="0.2">
      <c r="A203" s="10"/>
      <c r="B203" s="10"/>
      <c r="C203" s="16"/>
      <c r="D203" s="16"/>
      <c r="E203" s="9"/>
      <c r="F203" s="17"/>
      <c r="G203" s="17"/>
      <c r="H203" s="14"/>
      <c r="I203" s="8"/>
    </row>
    <row r="204" spans="1:9" s="2" customFormat="1" x14ac:dyDescent="0.2">
      <c r="A204" s="10"/>
      <c r="B204" s="10"/>
      <c r="C204" s="16"/>
      <c r="D204" s="16"/>
      <c r="E204" s="9"/>
      <c r="F204" s="17"/>
      <c r="G204" s="17"/>
      <c r="H204" s="14"/>
      <c r="I204" s="8"/>
    </row>
    <row r="205" spans="1:9" s="2" customFormat="1" x14ac:dyDescent="0.2">
      <c r="A205" s="10"/>
      <c r="B205" s="10"/>
      <c r="C205" s="15"/>
      <c r="D205" s="15"/>
      <c r="E205" s="9"/>
      <c r="F205" s="17"/>
      <c r="G205" s="17"/>
      <c r="H205" s="14"/>
      <c r="I205" s="8"/>
    </row>
    <row r="206" spans="1:9" s="2" customFormat="1" x14ac:dyDescent="0.2">
      <c r="A206" s="10"/>
      <c r="B206" s="10"/>
      <c r="C206" s="15"/>
      <c r="D206" s="15"/>
      <c r="E206" s="9"/>
      <c r="F206" s="17"/>
      <c r="G206" s="17"/>
      <c r="H206" s="14"/>
      <c r="I206" s="8"/>
    </row>
    <row r="207" spans="1:9" s="2" customFormat="1" x14ac:dyDescent="0.2">
      <c r="A207" s="10"/>
      <c r="B207" s="10"/>
      <c r="C207" s="15"/>
      <c r="D207" s="15"/>
      <c r="E207" s="9"/>
      <c r="F207" s="17"/>
      <c r="G207" s="17"/>
      <c r="H207" s="14"/>
      <c r="I207" s="8"/>
    </row>
    <row r="208" spans="1:9" s="2" customFormat="1" x14ac:dyDescent="0.2">
      <c r="A208" s="10"/>
      <c r="B208" s="10"/>
      <c r="C208" s="15"/>
      <c r="D208" s="15"/>
      <c r="E208" s="9"/>
      <c r="F208" s="17"/>
      <c r="G208" s="17"/>
      <c r="H208" s="14"/>
      <c r="I208" s="8"/>
    </row>
    <row r="209" spans="1:10" s="2" customFormat="1" x14ac:dyDescent="0.2">
      <c r="A209" s="10"/>
      <c r="B209" s="10"/>
      <c r="C209" s="15"/>
      <c r="D209" s="15"/>
      <c r="E209" s="9"/>
      <c r="F209" s="17"/>
      <c r="G209" s="17"/>
      <c r="H209" s="14"/>
      <c r="I209" s="8"/>
    </row>
    <row r="210" spans="1:10" s="2" customFormat="1" x14ac:dyDescent="0.2">
      <c r="A210" s="10"/>
      <c r="B210" s="10"/>
      <c r="C210" s="15"/>
      <c r="D210" s="15"/>
      <c r="E210" s="9"/>
      <c r="F210" s="17"/>
      <c r="G210" s="17"/>
      <c r="H210" s="14"/>
      <c r="I210" s="8"/>
    </row>
    <row r="211" spans="1:10" s="2" customFormat="1" x14ac:dyDescent="0.2">
      <c r="A211" s="10"/>
      <c r="B211" s="10"/>
      <c r="C211" s="15"/>
      <c r="D211" s="15"/>
      <c r="E211" s="9"/>
      <c r="F211" s="17"/>
      <c r="G211" s="17"/>
      <c r="H211" s="14"/>
      <c r="I211" s="8"/>
    </row>
    <row r="212" spans="1:10" s="2" customFormat="1" x14ac:dyDescent="0.2">
      <c r="A212" s="10"/>
      <c r="B212" s="10"/>
      <c r="C212" s="15"/>
      <c r="D212" s="15"/>
      <c r="E212" s="9"/>
      <c r="F212" s="17"/>
      <c r="G212" s="17"/>
      <c r="H212" s="14"/>
      <c r="I212" s="8"/>
    </row>
    <row r="213" spans="1:10" s="2" customFormat="1" x14ac:dyDescent="0.2">
      <c r="A213" s="10"/>
      <c r="B213" s="10"/>
      <c r="C213" s="15"/>
      <c r="D213" s="15"/>
      <c r="E213" s="9"/>
      <c r="F213" s="17"/>
      <c r="G213" s="17"/>
      <c r="H213" s="14"/>
      <c r="I213" s="8"/>
    </row>
    <row r="214" spans="1:10" s="2" customFormat="1" x14ac:dyDescent="0.2">
      <c r="A214" s="10"/>
      <c r="B214" s="10"/>
      <c r="C214" s="15"/>
      <c r="D214" s="15"/>
      <c r="E214" s="9"/>
      <c r="F214" s="17"/>
      <c r="G214" s="17"/>
      <c r="H214" s="14"/>
      <c r="I214" s="8"/>
    </row>
    <row r="215" spans="1:10" s="2" customFormat="1" x14ac:dyDescent="0.2">
      <c r="A215" s="10"/>
      <c r="B215" s="10"/>
      <c r="C215" s="15"/>
      <c r="D215" s="15"/>
      <c r="E215" s="9"/>
      <c r="F215" s="17"/>
      <c r="G215" s="17"/>
      <c r="H215" s="14"/>
      <c r="I215" s="8"/>
    </row>
    <row r="216" spans="1:10" s="2" customFormat="1" x14ac:dyDescent="0.2">
      <c r="A216" s="10"/>
      <c r="B216" s="10"/>
      <c r="C216" s="15"/>
      <c r="D216" s="15"/>
      <c r="E216" s="9"/>
      <c r="F216" s="17"/>
      <c r="G216" s="17"/>
      <c r="H216" s="14"/>
      <c r="I216" s="8"/>
    </row>
    <row r="217" spans="1:10" s="2" customFormat="1" x14ac:dyDescent="0.2">
      <c r="A217" s="10"/>
      <c r="B217" s="10"/>
      <c r="C217" s="15"/>
      <c r="D217" s="15"/>
      <c r="E217" s="9"/>
      <c r="F217" s="17"/>
      <c r="G217" s="17"/>
      <c r="H217" s="14"/>
      <c r="I217" s="8"/>
    </row>
    <row r="218" spans="1:10" s="2" customFormat="1" x14ac:dyDescent="0.2">
      <c r="A218" s="10"/>
      <c r="B218" s="10"/>
      <c r="C218" s="15"/>
      <c r="D218" s="15"/>
      <c r="E218" s="9"/>
      <c r="F218" s="17"/>
      <c r="G218" s="17"/>
      <c r="H218" s="14"/>
      <c r="I218" s="8"/>
    </row>
    <row r="219" spans="1:10" s="2" customFormat="1" x14ac:dyDescent="0.2">
      <c r="A219" s="10"/>
      <c r="B219" s="10"/>
      <c r="C219" s="15"/>
      <c r="D219" s="15"/>
      <c r="E219" s="9"/>
      <c r="F219" s="17"/>
      <c r="G219" s="17"/>
      <c r="H219" s="14"/>
      <c r="I219" s="8"/>
    </row>
    <row r="220" spans="1:10" s="2" customFormat="1" x14ac:dyDescent="0.2">
      <c r="A220" s="10"/>
      <c r="B220" s="10"/>
      <c r="C220" s="15"/>
      <c r="D220" s="15"/>
      <c r="E220" s="9"/>
      <c r="F220" s="17"/>
      <c r="G220" s="17"/>
      <c r="H220" s="14"/>
      <c r="I220" s="8"/>
    </row>
    <row r="221" spans="1:10" s="2" customFormat="1" x14ac:dyDescent="0.2">
      <c r="A221" s="10"/>
      <c r="B221" s="10"/>
      <c r="C221" s="15"/>
      <c r="D221" s="15"/>
      <c r="E221" s="9"/>
      <c r="F221" s="17"/>
      <c r="G221" s="17"/>
      <c r="H221" s="14"/>
      <c r="I221" s="8"/>
      <c r="J221" s="8"/>
    </row>
    <row r="222" spans="1:10" s="2" customFormat="1" x14ac:dyDescent="0.2">
      <c r="A222" s="10"/>
      <c r="B222" s="10"/>
      <c r="C222" s="15"/>
      <c r="D222" s="15"/>
      <c r="E222" s="9"/>
      <c r="F222" s="17"/>
      <c r="G222" s="17"/>
      <c r="H222" s="14"/>
      <c r="I222" s="8"/>
    </row>
    <row r="223" spans="1:10" s="2" customFormat="1" x14ac:dyDescent="0.2">
      <c r="A223" s="10"/>
      <c r="B223" s="10"/>
      <c r="C223" s="15"/>
      <c r="D223" s="15"/>
      <c r="F223" s="17"/>
      <c r="G223" s="17"/>
      <c r="H223" s="14"/>
      <c r="I223" s="8"/>
    </row>
    <row r="224" spans="1:10" s="2" customFormat="1" x14ac:dyDescent="0.2">
      <c r="A224" s="10"/>
      <c r="B224" s="10"/>
      <c r="C224" s="15"/>
      <c r="D224" s="15"/>
      <c r="E224" s="9"/>
      <c r="F224" s="17"/>
      <c r="G224" s="17"/>
      <c r="H224" s="14"/>
      <c r="I224" s="8"/>
    </row>
    <row r="225" spans="1:10" s="2" customFormat="1" x14ac:dyDescent="0.2">
      <c r="A225" s="10"/>
      <c r="B225" s="10"/>
      <c r="C225" s="15"/>
      <c r="D225" s="15"/>
      <c r="E225" s="9"/>
      <c r="F225" s="22"/>
      <c r="G225" s="17"/>
      <c r="H225" s="14"/>
      <c r="I225" s="8"/>
      <c r="J225" s="8"/>
    </row>
    <row r="226" spans="1:10" s="2" customFormat="1" x14ac:dyDescent="0.2">
      <c r="A226" s="10"/>
      <c r="B226" s="10"/>
      <c r="C226" s="15"/>
      <c r="D226" s="15"/>
      <c r="E226" s="9"/>
      <c r="F226" s="17"/>
      <c r="G226" s="17"/>
      <c r="H226" s="14"/>
      <c r="I226" s="8"/>
    </row>
    <row r="227" spans="1:10" s="2" customFormat="1" x14ac:dyDescent="0.2">
      <c r="A227" s="10"/>
      <c r="B227" s="10"/>
      <c r="C227" s="15"/>
      <c r="D227" s="15"/>
      <c r="E227" s="9"/>
      <c r="F227" s="17"/>
      <c r="G227" s="17"/>
      <c r="H227" s="14"/>
      <c r="I227" s="8"/>
    </row>
    <row r="228" spans="1:10" s="2" customFormat="1" x14ac:dyDescent="0.2">
      <c r="A228" s="10"/>
      <c r="B228" s="10"/>
      <c r="C228" s="15"/>
      <c r="D228" s="15"/>
      <c r="E228" s="9"/>
      <c r="F228" s="17"/>
      <c r="G228" s="17"/>
      <c r="H228" s="14"/>
      <c r="I228" s="8"/>
    </row>
    <row r="229" spans="1:10" s="2" customFormat="1" x14ac:dyDescent="0.2">
      <c r="A229" s="10"/>
      <c r="B229" s="10"/>
      <c r="C229" s="15"/>
      <c r="D229" s="15"/>
      <c r="E229" s="9"/>
      <c r="F229" s="17"/>
      <c r="G229" s="17"/>
      <c r="H229" s="14"/>
      <c r="I229" s="8"/>
    </row>
    <row r="230" spans="1:10" s="2" customFormat="1" x14ac:dyDescent="0.2">
      <c r="A230" s="10"/>
      <c r="B230" s="10"/>
      <c r="C230" s="15"/>
      <c r="D230" s="15"/>
      <c r="E230" s="9"/>
      <c r="F230" s="17"/>
      <c r="G230" s="17"/>
      <c r="H230" s="14"/>
      <c r="I230" s="8"/>
    </row>
    <row r="231" spans="1:10" s="2" customFormat="1" x14ac:dyDescent="0.2">
      <c r="A231" s="10"/>
      <c r="B231" s="10"/>
      <c r="C231" s="15"/>
      <c r="D231" s="15"/>
      <c r="E231" s="9"/>
      <c r="F231" s="17"/>
      <c r="G231" s="17"/>
      <c r="H231" s="14"/>
      <c r="I231" s="8"/>
    </row>
    <row r="232" spans="1:10" s="2" customFormat="1" x14ac:dyDescent="0.2">
      <c r="A232" s="10"/>
      <c r="B232" s="10"/>
      <c r="C232" s="15"/>
      <c r="D232" s="15"/>
      <c r="E232" s="9"/>
      <c r="F232" s="17"/>
      <c r="G232" s="17"/>
      <c r="H232" s="14"/>
      <c r="I232" s="8"/>
    </row>
    <row r="233" spans="1:10" s="2" customFormat="1" x14ac:dyDescent="0.2">
      <c r="A233" s="10"/>
      <c r="B233" s="10"/>
      <c r="C233" s="15"/>
      <c r="D233" s="15"/>
      <c r="E233" s="9"/>
      <c r="F233" s="17"/>
      <c r="G233" s="17"/>
      <c r="H233" s="14"/>
      <c r="I233" s="8"/>
    </row>
    <row r="234" spans="1:10" s="2" customFormat="1" x14ac:dyDescent="0.2">
      <c r="A234" s="10"/>
      <c r="B234" s="10"/>
      <c r="C234" s="15"/>
      <c r="D234" s="15"/>
      <c r="E234" s="9"/>
      <c r="F234" s="17"/>
      <c r="G234" s="17"/>
      <c r="H234" s="14"/>
      <c r="I234" s="8"/>
    </row>
    <row r="235" spans="1:10" s="2" customFormat="1" x14ac:dyDescent="0.2">
      <c r="A235" s="10"/>
      <c r="B235" s="10"/>
      <c r="C235" s="15"/>
      <c r="D235" s="15"/>
      <c r="E235" s="9"/>
      <c r="F235" s="17"/>
      <c r="G235" s="17"/>
      <c r="H235" s="14"/>
      <c r="I235" s="8"/>
    </row>
    <row r="236" spans="1:10" s="2" customFormat="1" x14ac:dyDescent="0.2">
      <c r="A236" s="10"/>
      <c r="B236" s="10"/>
      <c r="C236" s="15"/>
      <c r="D236" s="15"/>
      <c r="E236" s="9"/>
      <c r="F236" s="17"/>
      <c r="G236" s="17"/>
      <c r="H236" s="14"/>
      <c r="I236" s="8"/>
    </row>
    <row r="237" spans="1:10" s="2" customFormat="1" x14ac:dyDescent="0.2">
      <c r="A237" s="10"/>
      <c r="B237" s="10"/>
      <c r="C237" s="15"/>
      <c r="D237" s="15"/>
      <c r="E237" s="9"/>
      <c r="F237" s="17"/>
      <c r="G237" s="17"/>
      <c r="H237" s="14"/>
      <c r="I237" s="8"/>
    </row>
    <row r="238" spans="1:10" s="2" customFormat="1" x14ac:dyDescent="0.2">
      <c r="A238" s="10"/>
      <c r="B238" s="10"/>
      <c r="C238" s="15"/>
      <c r="D238" s="15"/>
      <c r="E238" s="9"/>
      <c r="F238" s="17"/>
      <c r="G238" s="17"/>
      <c r="H238" s="14"/>
      <c r="I238" s="8"/>
    </row>
    <row r="239" spans="1:10" s="2" customFormat="1" x14ac:dyDescent="0.2">
      <c r="A239" s="10"/>
      <c r="B239" s="10"/>
      <c r="C239" s="15"/>
      <c r="D239" s="15"/>
      <c r="E239" s="9"/>
      <c r="F239" s="17"/>
      <c r="G239" s="17"/>
      <c r="H239" s="14"/>
      <c r="I239" s="8"/>
    </row>
    <row r="240" spans="1:10" s="2" customFormat="1" x14ac:dyDescent="0.2">
      <c r="A240" s="10"/>
      <c r="B240" s="10"/>
      <c r="C240" s="15"/>
      <c r="D240" s="15"/>
      <c r="E240" s="9"/>
      <c r="F240" s="17"/>
      <c r="G240" s="17"/>
      <c r="H240" s="14"/>
      <c r="I240" s="8"/>
    </row>
    <row r="241" spans="1:9" s="2" customFormat="1" x14ac:dyDescent="0.2">
      <c r="A241" s="10"/>
      <c r="B241" s="10"/>
      <c r="C241" s="15"/>
      <c r="D241" s="15"/>
      <c r="E241" s="9"/>
      <c r="F241" s="17"/>
      <c r="G241" s="17"/>
      <c r="H241" s="14"/>
      <c r="I241" s="8"/>
    </row>
    <row r="242" spans="1:9" s="2" customFormat="1" x14ac:dyDescent="0.2">
      <c r="A242" s="10"/>
      <c r="B242" s="10"/>
      <c r="C242" s="15"/>
      <c r="D242" s="15"/>
      <c r="E242" s="9"/>
      <c r="F242" s="17"/>
      <c r="G242" s="17"/>
      <c r="H242" s="14"/>
      <c r="I242" s="8"/>
    </row>
    <row r="243" spans="1:9" s="2" customFormat="1" x14ac:dyDescent="0.2">
      <c r="A243" s="10"/>
      <c r="B243" s="10"/>
      <c r="C243" s="15"/>
      <c r="D243" s="15"/>
      <c r="E243" s="9"/>
      <c r="F243" s="17"/>
      <c r="G243" s="17"/>
      <c r="H243" s="14"/>
      <c r="I243" s="8"/>
    </row>
    <row r="244" spans="1:9" s="2" customFormat="1" x14ac:dyDescent="0.2">
      <c r="A244" s="10"/>
      <c r="B244" s="10"/>
      <c r="C244" s="15"/>
      <c r="D244" s="15"/>
      <c r="E244" s="9"/>
      <c r="F244" s="17"/>
      <c r="G244" s="17"/>
      <c r="H244" s="14"/>
      <c r="I244" s="8"/>
    </row>
    <row r="245" spans="1:9" s="2" customFormat="1" x14ac:dyDescent="0.2">
      <c r="A245" s="10"/>
      <c r="B245" s="10"/>
      <c r="C245" s="15"/>
      <c r="D245" s="15"/>
      <c r="E245" s="9"/>
      <c r="F245" s="17"/>
      <c r="G245" s="17"/>
      <c r="H245" s="14"/>
      <c r="I245" s="8"/>
    </row>
    <row r="246" spans="1:9" s="2" customFormat="1" x14ac:dyDescent="0.2">
      <c r="A246" s="10"/>
      <c r="B246" s="10"/>
      <c r="C246" s="15"/>
      <c r="D246" s="15"/>
      <c r="E246" s="9"/>
      <c r="F246" s="17"/>
      <c r="G246" s="17"/>
      <c r="H246" s="14"/>
      <c r="I246" s="8"/>
    </row>
    <row r="247" spans="1:9" s="2" customFormat="1" x14ac:dyDescent="0.2">
      <c r="A247" s="10"/>
      <c r="B247" s="10"/>
      <c r="C247" s="15"/>
      <c r="D247" s="15"/>
      <c r="E247" s="9"/>
      <c r="F247" s="17"/>
      <c r="G247" s="17"/>
      <c r="H247" s="14"/>
      <c r="I247" s="8"/>
    </row>
    <row r="248" spans="1:9" s="2" customFormat="1" x14ac:dyDescent="0.2">
      <c r="A248" s="10"/>
      <c r="B248" s="10"/>
      <c r="C248" s="15"/>
      <c r="D248" s="15"/>
      <c r="E248" s="9"/>
      <c r="F248" s="17"/>
      <c r="G248" s="17"/>
      <c r="H248" s="14"/>
      <c r="I248" s="8"/>
    </row>
    <row r="249" spans="1:9" s="2" customFormat="1" x14ac:dyDescent="0.2">
      <c r="A249" s="10"/>
      <c r="B249" s="10"/>
      <c r="C249" s="15"/>
      <c r="D249" s="15"/>
      <c r="E249" s="9"/>
      <c r="F249" s="17"/>
      <c r="G249" s="17"/>
      <c r="H249" s="14"/>
      <c r="I249" s="8"/>
    </row>
    <row r="250" spans="1:9" s="2" customFormat="1" x14ac:dyDescent="0.2">
      <c r="A250" s="10"/>
      <c r="B250" s="10"/>
      <c r="C250" s="15"/>
      <c r="D250" s="15"/>
      <c r="E250" s="9"/>
      <c r="F250" s="17"/>
      <c r="G250" s="17"/>
      <c r="H250" s="14"/>
      <c r="I250" s="8"/>
    </row>
    <row r="251" spans="1:9" s="2" customFormat="1" x14ac:dyDescent="0.2">
      <c r="A251" s="10"/>
      <c r="B251" s="10"/>
      <c r="C251" s="15"/>
      <c r="D251" s="15"/>
      <c r="E251" s="9"/>
      <c r="F251" s="17"/>
      <c r="G251" s="17"/>
      <c r="H251" s="14"/>
      <c r="I251" s="8"/>
    </row>
    <row r="252" spans="1:9" s="2" customFormat="1" x14ac:dyDescent="0.2">
      <c r="A252" s="10"/>
      <c r="B252" s="10"/>
      <c r="C252" s="15"/>
      <c r="D252" s="15"/>
      <c r="E252" s="9"/>
      <c r="F252" s="17"/>
      <c r="G252" s="17"/>
      <c r="H252" s="14"/>
      <c r="I252" s="8"/>
    </row>
    <row r="253" spans="1:9" s="2" customFormat="1" x14ac:dyDescent="0.2">
      <c r="A253" s="10"/>
      <c r="B253" s="10"/>
      <c r="C253" s="15"/>
      <c r="D253" s="15"/>
      <c r="E253" s="9"/>
      <c r="F253" s="17"/>
      <c r="G253" s="17"/>
      <c r="H253" s="14"/>
      <c r="I253" s="8"/>
    </row>
    <row r="254" spans="1:9" s="2" customFormat="1" x14ac:dyDescent="0.2">
      <c r="A254" s="10"/>
      <c r="B254" s="10"/>
      <c r="C254" s="15"/>
      <c r="D254" s="15"/>
      <c r="E254" s="9"/>
      <c r="F254" s="17"/>
      <c r="G254" s="17"/>
      <c r="H254" s="14"/>
      <c r="I254" s="8"/>
    </row>
    <row r="255" spans="1:9" s="2" customFormat="1" x14ac:dyDescent="0.2">
      <c r="A255" s="10"/>
      <c r="B255" s="10"/>
      <c r="C255" s="15"/>
      <c r="D255" s="15"/>
      <c r="E255" s="9"/>
      <c r="F255" s="17"/>
      <c r="G255" s="17"/>
      <c r="H255" s="14"/>
      <c r="I255" s="8"/>
    </row>
    <row r="256" spans="1:9" s="2" customFormat="1" x14ac:dyDescent="0.2">
      <c r="A256" s="10"/>
      <c r="B256" s="10"/>
      <c r="C256" s="15"/>
      <c r="D256" s="15"/>
      <c r="E256" s="9"/>
      <c r="F256" s="17"/>
      <c r="G256" s="17"/>
      <c r="H256" s="14"/>
      <c r="I256" s="8"/>
    </row>
    <row r="257" spans="1:9" s="2" customFormat="1" x14ac:dyDescent="0.2">
      <c r="A257" s="10"/>
      <c r="B257" s="10"/>
      <c r="C257" s="15"/>
      <c r="D257" s="15"/>
      <c r="E257" s="9"/>
      <c r="F257" s="17"/>
      <c r="G257" s="17"/>
      <c r="H257" s="14"/>
      <c r="I257" s="8"/>
    </row>
    <row r="258" spans="1:9" s="2" customFormat="1" x14ac:dyDescent="0.2">
      <c r="A258" s="10"/>
      <c r="B258" s="10"/>
      <c r="C258" s="15"/>
      <c r="D258" s="15"/>
      <c r="E258" s="9"/>
      <c r="F258" s="17"/>
      <c r="G258" s="17"/>
      <c r="H258" s="14"/>
      <c r="I258" s="8"/>
    </row>
    <row r="259" spans="1:9" s="2" customFormat="1" x14ac:dyDescent="0.2">
      <c r="A259" s="10"/>
      <c r="B259" s="10"/>
      <c r="C259" s="15"/>
      <c r="D259" s="15"/>
      <c r="E259" s="9"/>
      <c r="F259" s="17"/>
      <c r="G259" s="17"/>
      <c r="H259" s="14"/>
      <c r="I259" s="8"/>
    </row>
    <row r="260" spans="1:9" s="2" customFormat="1" x14ac:dyDescent="0.2">
      <c r="A260" s="10"/>
      <c r="B260" s="10"/>
      <c r="C260" s="15"/>
      <c r="D260" s="15"/>
      <c r="E260" s="9"/>
      <c r="F260" s="17"/>
      <c r="G260" s="17"/>
      <c r="H260" s="14"/>
      <c r="I260" s="8"/>
    </row>
    <row r="261" spans="1:9" s="2" customFormat="1" x14ac:dyDescent="0.2">
      <c r="A261" s="10"/>
      <c r="B261" s="10"/>
      <c r="C261" s="15"/>
      <c r="D261" s="15"/>
      <c r="E261" s="9"/>
      <c r="F261" s="17"/>
      <c r="G261" s="17"/>
      <c r="H261" s="14"/>
      <c r="I261" s="8"/>
    </row>
    <row r="262" spans="1:9" s="2" customFormat="1" x14ac:dyDescent="0.2">
      <c r="A262" s="10"/>
      <c r="B262" s="10"/>
      <c r="C262" s="15"/>
      <c r="D262" s="15"/>
      <c r="E262" s="9"/>
      <c r="F262" s="17"/>
      <c r="G262" s="17"/>
      <c r="H262" s="14"/>
      <c r="I262" s="8"/>
    </row>
    <row r="263" spans="1:9" s="2" customFormat="1" x14ac:dyDescent="0.2">
      <c r="A263" s="10"/>
      <c r="B263" s="10"/>
      <c r="C263" s="15"/>
      <c r="D263" s="15"/>
      <c r="E263" s="9"/>
      <c r="F263" s="17"/>
      <c r="G263" s="17"/>
      <c r="H263" s="14"/>
      <c r="I263" s="8"/>
    </row>
    <row r="264" spans="1:9" s="2" customFormat="1" x14ac:dyDescent="0.2">
      <c r="A264" s="10"/>
      <c r="B264" s="10"/>
      <c r="C264" s="15"/>
      <c r="D264" s="15"/>
      <c r="E264" s="9"/>
      <c r="F264" s="17"/>
      <c r="G264" s="17"/>
      <c r="H264" s="14"/>
      <c r="I264" s="8"/>
    </row>
    <row r="265" spans="1:9" s="2" customFormat="1" x14ac:dyDescent="0.2">
      <c r="A265" s="10"/>
      <c r="B265" s="10"/>
      <c r="C265" s="8"/>
      <c r="D265" s="8"/>
      <c r="E265" s="9"/>
      <c r="F265" s="17"/>
      <c r="G265" s="17"/>
      <c r="H265" s="14"/>
      <c r="I265" s="8"/>
    </row>
    <row r="266" spans="1:9" s="2" customFormat="1" x14ac:dyDescent="0.2">
      <c r="A266" s="10"/>
      <c r="B266" s="10"/>
      <c r="C266" s="8"/>
      <c r="D266" s="8"/>
      <c r="E266" s="9"/>
      <c r="F266" s="17"/>
      <c r="G266" s="17"/>
      <c r="H266" s="14"/>
      <c r="I266" s="8"/>
    </row>
    <row r="267" spans="1:9" s="2" customFormat="1" x14ac:dyDescent="0.2">
      <c r="A267" s="10"/>
      <c r="B267" s="10"/>
      <c r="C267" s="15"/>
      <c r="D267" s="15"/>
      <c r="E267" s="9"/>
      <c r="F267" s="17"/>
      <c r="G267" s="17"/>
      <c r="H267" s="14"/>
      <c r="I267" s="8"/>
    </row>
    <row r="268" spans="1:9" s="2" customFormat="1" x14ac:dyDescent="0.2">
      <c r="A268" s="10"/>
      <c r="B268" s="10"/>
      <c r="C268" s="15"/>
      <c r="D268" s="15"/>
      <c r="E268" s="9"/>
      <c r="F268" s="17"/>
      <c r="G268" s="17"/>
      <c r="H268" s="14"/>
      <c r="I268" s="8"/>
    </row>
    <row r="269" spans="1:9" s="2" customFormat="1" x14ac:dyDescent="0.2">
      <c r="A269" s="10"/>
      <c r="B269" s="10"/>
      <c r="C269" s="15"/>
      <c r="D269" s="15"/>
      <c r="E269" s="9"/>
      <c r="F269" s="17"/>
      <c r="G269" s="17"/>
      <c r="H269" s="14"/>
      <c r="I269" s="8"/>
    </row>
    <row r="270" spans="1:9" s="2" customFormat="1" x14ac:dyDescent="0.2">
      <c r="A270" s="10"/>
      <c r="B270" s="10"/>
      <c r="C270" s="15"/>
      <c r="D270" s="15"/>
      <c r="E270" s="9"/>
      <c r="F270" s="17"/>
      <c r="G270" s="17"/>
      <c r="H270" s="14"/>
      <c r="I270" s="8"/>
    </row>
    <row r="271" spans="1:9" s="2" customFormat="1" x14ac:dyDescent="0.2">
      <c r="A271" s="10"/>
      <c r="B271" s="10"/>
      <c r="C271" s="15"/>
      <c r="D271" s="15"/>
      <c r="E271" s="9"/>
      <c r="F271" s="17"/>
      <c r="G271" s="17"/>
      <c r="H271" s="14"/>
      <c r="I271" s="8"/>
    </row>
    <row r="272" spans="1:9" s="2" customFormat="1" x14ac:dyDescent="0.2">
      <c r="A272" s="10"/>
      <c r="B272" s="10"/>
      <c r="C272" s="15"/>
      <c r="D272" s="15"/>
      <c r="E272" s="9"/>
      <c r="F272" s="17"/>
      <c r="G272" s="17"/>
      <c r="H272" s="14"/>
      <c r="I272" s="8"/>
    </row>
    <row r="273" spans="1:9" s="2" customFormat="1" x14ac:dyDescent="0.2">
      <c r="A273" s="10"/>
      <c r="B273" s="10"/>
      <c r="C273" s="15"/>
      <c r="D273" s="15"/>
      <c r="E273" s="9"/>
      <c r="F273" s="17"/>
      <c r="G273" s="17"/>
      <c r="H273" s="14"/>
      <c r="I273" s="8"/>
    </row>
    <row r="274" spans="1:9" s="2" customFormat="1" x14ac:dyDescent="0.2">
      <c r="A274" s="10"/>
      <c r="B274" s="10"/>
      <c r="C274" s="15"/>
      <c r="D274" s="15"/>
      <c r="E274" s="9"/>
      <c r="F274" s="17"/>
      <c r="G274" s="17"/>
      <c r="H274" s="14"/>
      <c r="I274" s="8"/>
    </row>
    <row r="275" spans="1:9" s="2" customFormat="1" x14ac:dyDescent="0.2">
      <c r="A275" s="10"/>
      <c r="B275" s="10"/>
      <c r="C275" s="15"/>
      <c r="D275" s="15"/>
      <c r="E275" s="9"/>
      <c r="F275" s="17"/>
      <c r="G275" s="17"/>
      <c r="H275" s="14"/>
      <c r="I275" s="8"/>
    </row>
    <row r="276" spans="1:9" s="2" customFormat="1" x14ac:dyDescent="0.2">
      <c r="A276" s="10"/>
      <c r="B276" s="10"/>
      <c r="C276" s="15"/>
      <c r="D276" s="15"/>
      <c r="E276" s="9"/>
      <c r="F276" s="17"/>
      <c r="G276" s="17"/>
      <c r="H276" s="14"/>
      <c r="I276" s="8"/>
    </row>
    <row r="277" spans="1:9" s="2" customFormat="1" x14ac:dyDescent="0.2">
      <c r="A277" s="10"/>
      <c r="B277" s="10"/>
      <c r="C277" s="15"/>
      <c r="D277" s="15"/>
      <c r="E277" s="9"/>
      <c r="F277" s="17"/>
      <c r="G277" s="17"/>
      <c r="H277" s="14"/>
      <c r="I277" s="8"/>
    </row>
    <row r="278" spans="1:9" s="2" customFormat="1" x14ac:dyDescent="0.2">
      <c r="A278" s="10"/>
      <c r="B278" s="10"/>
      <c r="C278" s="15"/>
      <c r="D278" s="15"/>
      <c r="E278" s="9"/>
      <c r="F278" s="17"/>
      <c r="G278" s="17"/>
      <c r="H278" s="14"/>
      <c r="I278" s="8"/>
    </row>
    <row r="279" spans="1:9" s="2" customFormat="1" x14ac:dyDescent="0.2">
      <c r="A279" s="10"/>
      <c r="B279" s="10"/>
      <c r="C279" s="15"/>
      <c r="D279" s="15"/>
      <c r="E279" s="9"/>
      <c r="F279" s="17"/>
      <c r="G279" s="17"/>
      <c r="H279" s="14"/>
      <c r="I279" s="8"/>
    </row>
    <row r="280" spans="1:9" s="2" customFormat="1" x14ac:dyDescent="0.2">
      <c r="A280" s="10"/>
      <c r="B280" s="10"/>
      <c r="C280" s="15"/>
      <c r="D280" s="15"/>
      <c r="E280" s="9"/>
      <c r="F280" s="17"/>
      <c r="G280" s="17"/>
      <c r="H280" s="14"/>
      <c r="I280" s="8"/>
    </row>
    <row r="281" spans="1:9" s="2" customFormat="1" x14ac:dyDescent="0.2">
      <c r="A281" s="10"/>
      <c r="B281" s="10"/>
      <c r="C281" s="15"/>
      <c r="D281" s="15"/>
      <c r="E281" s="9"/>
      <c r="F281" s="17"/>
      <c r="G281" s="17"/>
      <c r="H281" s="14"/>
      <c r="I281" s="8"/>
    </row>
    <row r="282" spans="1:9" s="2" customFormat="1" x14ac:dyDescent="0.2">
      <c r="A282" s="10"/>
      <c r="B282" s="10"/>
      <c r="C282" s="15"/>
      <c r="D282" s="15"/>
      <c r="E282" s="9"/>
      <c r="F282" s="17"/>
      <c r="G282" s="17"/>
      <c r="H282" s="14"/>
      <c r="I282" s="8"/>
    </row>
    <row r="283" spans="1:9" s="2" customFormat="1" x14ac:dyDescent="0.2">
      <c r="A283" s="10"/>
      <c r="B283" s="10"/>
      <c r="C283" s="15"/>
      <c r="D283" s="15"/>
      <c r="E283" s="9"/>
      <c r="F283" s="17"/>
      <c r="G283" s="17"/>
      <c r="H283" s="14"/>
      <c r="I283" s="8"/>
    </row>
    <row r="284" spans="1:9" s="2" customFormat="1" x14ac:dyDescent="0.2">
      <c r="A284" s="10"/>
      <c r="B284" s="10"/>
      <c r="C284" s="15"/>
      <c r="D284" s="15"/>
      <c r="E284" s="9"/>
      <c r="F284" s="17"/>
      <c r="G284" s="17"/>
      <c r="H284" s="14"/>
      <c r="I284" s="8"/>
    </row>
    <row r="285" spans="1:9" s="2" customFormat="1" x14ac:dyDescent="0.2">
      <c r="A285" s="10"/>
      <c r="B285" s="10"/>
      <c r="C285" s="15"/>
      <c r="D285" s="15"/>
      <c r="E285" s="9"/>
      <c r="F285" s="17"/>
      <c r="G285" s="17"/>
      <c r="H285" s="14"/>
      <c r="I285" s="8"/>
    </row>
    <row r="286" spans="1:9" s="2" customFormat="1" x14ac:dyDescent="0.2">
      <c r="A286" s="10"/>
      <c r="B286" s="10"/>
      <c r="C286" s="15"/>
      <c r="D286" s="15"/>
      <c r="E286" s="9"/>
      <c r="F286" s="17"/>
      <c r="G286" s="17"/>
      <c r="H286" s="14"/>
      <c r="I286" s="8"/>
    </row>
    <row r="287" spans="1:9" s="2" customFormat="1" x14ac:dyDescent="0.2">
      <c r="A287" s="10"/>
      <c r="B287" s="10"/>
      <c r="C287" s="15"/>
      <c r="D287" s="15"/>
      <c r="E287" s="9"/>
      <c r="F287" s="17"/>
      <c r="G287" s="17"/>
      <c r="H287" s="14"/>
      <c r="I287" s="8"/>
    </row>
    <row r="288" spans="1:9" s="2" customFormat="1" x14ac:dyDescent="0.2">
      <c r="A288" s="10"/>
      <c r="B288" s="10"/>
      <c r="C288" s="15"/>
      <c r="D288" s="15"/>
      <c r="E288" s="9"/>
      <c r="F288" s="17"/>
      <c r="G288" s="17"/>
      <c r="H288" s="14"/>
      <c r="I288" s="8"/>
    </row>
    <row r="289" spans="1:9" s="2" customFormat="1" x14ac:dyDescent="0.2">
      <c r="A289" s="10"/>
      <c r="B289" s="10"/>
      <c r="C289" s="15"/>
      <c r="D289" s="15"/>
      <c r="E289" s="9"/>
      <c r="F289" s="17"/>
      <c r="G289" s="17"/>
      <c r="H289" s="14"/>
      <c r="I289" s="8"/>
    </row>
    <row r="290" spans="1:9" s="2" customFormat="1" x14ac:dyDescent="0.2">
      <c r="A290" s="10"/>
      <c r="B290" s="10"/>
      <c r="C290" s="15"/>
      <c r="D290" s="15"/>
      <c r="E290" s="9"/>
      <c r="F290" s="18"/>
      <c r="G290" s="18"/>
      <c r="H290" s="14"/>
      <c r="I290" s="8"/>
    </row>
    <row r="291" spans="1:9" s="2" customFormat="1" x14ac:dyDescent="0.2">
      <c r="A291" s="10"/>
      <c r="B291" s="10"/>
      <c r="C291" s="15"/>
      <c r="D291" s="15"/>
      <c r="E291" s="9"/>
      <c r="F291" s="17"/>
      <c r="G291" s="17"/>
      <c r="H291" s="14"/>
      <c r="I291" s="8"/>
    </row>
    <row r="292" spans="1:9" s="2" customFormat="1" x14ac:dyDescent="0.2">
      <c r="A292" s="10"/>
      <c r="B292" s="10"/>
      <c r="C292" s="15"/>
      <c r="D292" s="15"/>
      <c r="E292" s="9"/>
      <c r="F292" s="17"/>
      <c r="G292" s="17"/>
      <c r="H292" s="14"/>
      <c r="I292" s="8"/>
    </row>
    <row r="293" spans="1:9" s="2" customFormat="1" x14ac:dyDescent="0.2">
      <c r="A293" s="10"/>
      <c r="B293" s="10"/>
      <c r="C293" s="15"/>
      <c r="D293" s="15"/>
      <c r="E293" s="9"/>
      <c r="F293" s="17"/>
      <c r="G293" s="17"/>
      <c r="H293" s="14"/>
      <c r="I293" s="8"/>
    </row>
    <row r="294" spans="1:9" s="2" customFormat="1" x14ac:dyDescent="0.2">
      <c r="A294" s="10"/>
      <c r="B294" s="10"/>
      <c r="C294" s="15"/>
      <c r="D294" s="15"/>
      <c r="E294" s="9"/>
      <c r="F294" s="17"/>
      <c r="G294" s="17"/>
      <c r="H294" s="14"/>
      <c r="I294" s="8"/>
    </row>
    <row r="295" spans="1:9" s="2" customFormat="1" x14ac:dyDescent="0.2">
      <c r="A295" s="10"/>
      <c r="B295" s="10"/>
      <c r="C295" s="15"/>
      <c r="D295" s="15"/>
      <c r="E295" s="9"/>
      <c r="F295" s="17"/>
      <c r="G295" s="17"/>
      <c r="H295" s="14"/>
      <c r="I295" s="8"/>
    </row>
    <row r="296" spans="1:9" s="2" customFormat="1" x14ac:dyDescent="0.2">
      <c r="A296" s="10"/>
      <c r="B296" s="10"/>
      <c r="C296" s="15"/>
      <c r="D296" s="15"/>
      <c r="E296" s="9"/>
      <c r="F296" s="17"/>
      <c r="G296" s="17"/>
      <c r="H296" s="14"/>
      <c r="I296" s="8"/>
    </row>
    <row r="297" spans="1:9" s="2" customFormat="1" x14ac:dyDescent="0.2">
      <c r="A297" s="10"/>
      <c r="B297" s="10"/>
      <c r="C297" s="15"/>
      <c r="D297" s="15"/>
      <c r="E297" s="9"/>
      <c r="F297" s="17"/>
      <c r="G297" s="17"/>
      <c r="H297" s="14"/>
      <c r="I297" s="8"/>
    </row>
    <row r="298" spans="1:9" s="2" customFormat="1" x14ac:dyDescent="0.2">
      <c r="A298" s="10"/>
      <c r="B298" s="10"/>
      <c r="C298" s="15"/>
      <c r="D298" s="15"/>
      <c r="E298" s="9"/>
      <c r="F298" s="17"/>
      <c r="G298" s="17"/>
      <c r="H298" s="14"/>
      <c r="I298" s="8"/>
    </row>
    <row r="299" spans="1:9" s="2" customFormat="1" x14ac:dyDescent="0.2">
      <c r="A299" s="10"/>
      <c r="B299" s="10"/>
      <c r="C299" s="15"/>
      <c r="D299" s="15"/>
      <c r="E299" s="9"/>
      <c r="F299" s="17"/>
      <c r="G299" s="17"/>
      <c r="H299" s="14"/>
      <c r="I299" s="8"/>
    </row>
    <row r="300" spans="1:9" s="2" customFormat="1" x14ac:dyDescent="0.2">
      <c r="A300" s="10"/>
      <c r="B300" s="10"/>
      <c r="C300" s="15"/>
      <c r="D300" s="15"/>
      <c r="E300" s="9"/>
      <c r="F300" s="17"/>
      <c r="G300" s="17"/>
      <c r="H300" s="14"/>
      <c r="I300" s="8"/>
    </row>
    <row r="301" spans="1:9" s="2" customFormat="1" x14ac:dyDescent="0.2">
      <c r="A301" s="10"/>
      <c r="B301" s="10"/>
      <c r="C301" s="15"/>
      <c r="D301" s="15"/>
      <c r="E301" s="9"/>
      <c r="F301" s="17"/>
      <c r="G301" s="17"/>
      <c r="H301" s="14"/>
      <c r="I301" s="8"/>
    </row>
    <row r="302" spans="1:9" s="2" customFormat="1" x14ac:dyDescent="0.2">
      <c r="A302" s="10"/>
      <c r="B302" s="10"/>
      <c r="C302" s="15"/>
      <c r="D302" s="15"/>
      <c r="E302" s="9"/>
      <c r="F302" s="17"/>
      <c r="G302" s="17"/>
      <c r="H302" s="14"/>
      <c r="I302" s="8"/>
    </row>
    <row r="303" spans="1:9" s="2" customFormat="1" x14ac:dyDescent="0.2">
      <c r="A303" s="10"/>
      <c r="B303" s="10"/>
      <c r="C303" s="15"/>
      <c r="D303" s="15"/>
      <c r="E303" s="9"/>
      <c r="I303" s="8"/>
    </row>
    <row r="304" spans="1:9" s="2" customFormat="1" x14ac:dyDescent="0.2">
      <c r="A304" s="10"/>
      <c r="B304" s="10"/>
      <c r="C304" s="15"/>
      <c r="D304" s="15"/>
      <c r="E304" s="9"/>
      <c r="F304" s="17"/>
      <c r="G304" s="17"/>
      <c r="H304" s="14"/>
      <c r="I304" s="8"/>
    </row>
    <row r="305" spans="1:10" s="2" customFormat="1" x14ac:dyDescent="0.2">
      <c r="A305" s="10"/>
      <c r="B305" s="10"/>
      <c r="C305" s="15"/>
      <c r="D305" s="15"/>
      <c r="E305" s="9"/>
      <c r="F305" s="17"/>
      <c r="G305" s="17"/>
      <c r="H305" s="14"/>
      <c r="I305" s="8"/>
    </row>
    <row r="306" spans="1:10" s="2" customFormat="1" x14ac:dyDescent="0.2">
      <c r="A306" s="10"/>
      <c r="B306" s="10"/>
      <c r="C306" s="15"/>
      <c r="D306" s="15"/>
      <c r="E306" s="9"/>
      <c r="F306" s="17"/>
      <c r="G306" s="17"/>
      <c r="H306" s="14"/>
      <c r="I306" s="8"/>
    </row>
    <row r="307" spans="1:10" s="2" customFormat="1" x14ac:dyDescent="0.2">
      <c r="A307" s="10"/>
      <c r="B307" s="10"/>
      <c r="C307" s="15"/>
      <c r="D307" s="15"/>
      <c r="E307" s="9"/>
      <c r="F307" s="17"/>
      <c r="G307" s="17"/>
      <c r="H307" s="14"/>
      <c r="I307" s="8"/>
    </row>
    <row r="308" spans="1:10" s="2" customFormat="1" x14ac:dyDescent="0.2">
      <c r="A308" s="10"/>
      <c r="B308" s="10"/>
      <c r="C308" s="15"/>
      <c r="D308" s="15"/>
      <c r="E308" s="8"/>
      <c r="F308" s="17"/>
      <c r="G308" s="17"/>
      <c r="H308" s="14"/>
      <c r="I308" s="8"/>
    </row>
    <row r="309" spans="1:10" s="2" customFormat="1" x14ac:dyDescent="0.2">
      <c r="A309" s="10"/>
      <c r="B309" s="10"/>
      <c r="C309" s="15"/>
      <c r="D309" s="15"/>
      <c r="E309" s="8"/>
      <c r="F309" s="17"/>
      <c r="G309" s="17"/>
      <c r="H309" s="14"/>
      <c r="I309" s="8"/>
    </row>
    <row r="310" spans="1:10" s="4" customFormat="1" x14ac:dyDescent="0.2">
      <c r="A310" s="10"/>
      <c r="B310" s="10"/>
      <c r="C310" s="15"/>
      <c r="D310" s="15"/>
      <c r="E310" s="8"/>
      <c r="F310" s="17"/>
      <c r="G310" s="17"/>
      <c r="H310" s="14"/>
      <c r="I310" s="8"/>
      <c r="J310" s="2"/>
    </row>
    <row r="311" spans="1:10" s="4" customFormat="1" x14ac:dyDescent="0.2">
      <c r="A311" s="10"/>
      <c r="B311" s="10"/>
      <c r="C311" s="16"/>
      <c r="D311" s="16"/>
      <c r="E311" s="8"/>
      <c r="F311" s="17"/>
      <c r="G311" s="17"/>
      <c r="H311" s="14"/>
      <c r="I311" s="8"/>
      <c r="J311" s="2"/>
    </row>
    <row r="312" spans="1:10" s="4" customFormat="1" x14ac:dyDescent="0.2">
      <c r="A312" s="10"/>
      <c r="B312" s="10"/>
      <c r="C312" s="15"/>
      <c r="D312" s="15"/>
      <c r="E312" s="8"/>
      <c r="F312" s="18"/>
      <c r="G312" s="18"/>
      <c r="H312" s="14"/>
      <c r="I312" s="8"/>
    </row>
    <row r="313" spans="1:10" s="4" customFormat="1" x14ac:dyDescent="0.2">
      <c r="A313" s="10"/>
      <c r="B313" s="10"/>
      <c r="C313" s="15"/>
      <c r="D313" s="15"/>
      <c r="E313" s="9"/>
      <c r="I313" s="8"/>
    </row>
    <row r="314" spans="1:10" s="4" customFormat="1" x14ac:dyDescent="0.2">
      <c r="A314" s="10"/>
      <c r="B314" s="10"/>
      <c r="C314" s="15"/>
      <c r="D314" s="15"/>
      <c r="E314" s="9"/>
      <c r="F314" s="17"/>
      <c r="G314" s="17"/>
      <c r="H314" s="14"/>
      <c r="I314" s="8"/>
    </row>
    <row r="315" spans="1:10" s="2" customFormat="1" x14ac:dyDescent="0.2">
      <c r="A315" s="10"/>
      <c r="B315" s="10"/>
      <c r="C315" s="15"/>
      <c r="D315" s="15"/>
      <c r="E315" s="9"/>
      <c r="F315" s="17"/>
      <c r="G315" s="17"/>
      <c r="H315" s="14"/>
      <c r="I315" s="8"/>
      <c r="J315" s="4"/>
    </row>
    <row r="316" spans="1:10" s="2" customFormat="1" x14ac:dyDescent="0.2">
      <c r="A316" s="10"/>
      <c r="B316" s="10"/>
      <c r="C316" s="15"/>
      <c r="D316" s="15"/>
      <c r="E316" s="9"/>
      <c r="F316" s="17"/>
      <c r="G316" s="17"/>
      <c r="H316" s="14"/>
      <c r="I316" s="8"/>
      <c r="J316" s="4"/>
    </row>
    <row r="317" spans="1:10" s="2" customFormat="1" x14ac:dyDescent="0.2">
      <c r="A317" s="10"/>
      <c r="B317" s="10"/>
      <c r="C317" s="15"/>
      <c r="D317" s="15"/>
      <c r="E317" s="9"/>
      <c r="F317" s="17"/>
      <c r="G317" s="17"/>
      <c r="H317" s="14"/>
      <c r="I317" s="8"/>
      <c r="J317" s="4"/>
    </row>
    <row r="318" spans="1:10" s="2" customFormat="1" x14ac:dyDescent="0.2">
      <c r="A318" s="10"/>
      <c r="B318" s="10"/>
      <c r="C318" s="15"/>
      <c r="D318" s="15"/>
      <c r="E318" s="9"/>
      <c r="F318" s="17"/>
      <c r="G318" s="17"/>
      <c r="H318" s="14"/>
      <c r="I318" s="8"/>
      <c r="J318" s="4"/>
    </row>
    <row r="319" spans="1:10" s="2" customFormat="1" x14ac:dyDescent="0.2">
      <c r="A319" s="10"/>
      <c r="B319" s="10"/>
      <c r="C319" s="15"/>
      <c r="D319" s="15"/>
      <c r="E319" s="9"/>
      <c r="F319" s="17"/>
      <c r="G319" s="17"/>
      <c r="H319" s="14"/>
      <c r="I319" s="8"/>
      <c r="J319" s="4"/>
    </row>
    <row r="320" spans="1:10" s="2" customFormat="1" x14ac:dyDescent="0.2">
      <c r="A320" s="10"/>
      <c r="B320" s="10"/>
      <c r="C320" s="15"/>
      <c r="D320" s="15"/>
      <c r="E320" s="9"/>
      <c r="F320" s="17"/>
      <c r="G320" s="17"/>
      <c r="H320" s="14"/>
      <c r="I320" s="8"/>
      <c r="J320" s="4"/>
    </row>
    <row r="321" spans="1:10" s="2" customFormat="1" x14ac:dyDescent="0.2">
      <c r="A321" s="10"/>
      <c r="B321" s="10"/>
      <c r="C321" s="15"/>
      <c r="D321" s="15"/>
      <c r="E321" s="9"/>
      <c r="F321" s="17"/>
      <c r="G321" s="17"/>
      <c r="H321" s="14"/>
      <c r="I321" s="8"/>
      <c r="J321" s="4"/>
    </row>
    <row r="322" spans="1:10" s="2" customFormat="1" x14ac:dyDescent="0.2">
      <c r="A322" s="10"/>
      <c r="B322" s="10"/>
      <c r="C322" s="15"/>
      <c r="D322" s="15"/>
      <c r="E322" s="9"/>
      <c r="F322" s="17"/>
      <c r="G322" s="17"/>
      <c r="H322" s="14"/>
      <c r="I322" s="8"/>
      <c r="J322" s="4"/>
    </row>
    <row r="323" spans="1:10" s="2" customFormat="1" x14ac:dyDescent="0.2">
      <c r="A323" s="10"/>
      <c r="B323" s="10"/>
      <c r="C323" s="15"/>
      <c r="D323" s="15"/>
      <c r="E323" s="9"/>
      <c r="F323" s="17"/>
      <c r="G323" s="17"/>
      <c r="H323" s="14"/>
      <c r="I323" s="8"/>
      <c r="J323" s="4"/>
    </row>
    <row r="324" spans="1:10" s="2" customFormat="1" x14ac:dyDescent="0.2">
      <c r="A324" s="10"/>
      <c r="B324" s="10"/>
      <c r="C324" s="15"/>
      <c r="D324" s="15"/>
      <c r="E324" s="9"/>
      <c r="F324" s="17"/>
      <c r="G324" s="17"/>
      <c r="H324" s="14"/>
      <c r="I324" s="8"/>
      <c r="J324" s="4"/>
    </row>
    <row r="325" spans="1:10" s="2" customFormat="1" x14ac:dyDescent="0.2">
      <c r="A325" s="10"/>
      <c r="B325" s="10"/>
      <c r="C325" s="15"/>
      <c r="D325" s="15"/>
      <c r="E325" s="9"/>
      <c r="F325" s="17"/>
      <c r="G325" s="17"/>
      <c r="H325" s="14"/>
      <c r="I325" s="8"/>
      <c r="J325" s="4"/>
    </row>
    <row r="326" spans="1:10" s="2" customFormat="1" x14ac:dyDescent="0.2">
      <c r="A326" s="10"/>
      <c r="B326" s="10"/>
      <c r="C326" s="15"/>
      <c r="D326" s="15"/>
      <c r="E326" s="9"/>
      <c r="F326" s="17"/>
      <c r="G326" s="17"/>
      <c r="H326" s="14"/>
      <c r="I326" s="8"/>
      <c r="J326" s="4"/>
    </row>
    <row r="327" spans="1:10" x14ac:dyDescent="0.2">
      <c r="A327" s="10"/>
      <c r="B327" s="10"/>
      <c r="C327" s="15"/>
      <c r="D327" s="15"/>
      <c r="E327" s="9"/>
      <c r="F327" s="17"/>
      <c r="G327" s="17"/>
      <c r="H327" s="14"/>
      <c r="I327" s="8"/>
      <c r="J327" s="4"/>
    </row>
    <row r="328" spans="1:10" x14ac:dyDescent="0.2">
      <c r="A328" s="10"/>
      <c r="B328" s="10"/>
      <c r="C328" s="15"/>
      <c r="D328" s="15"/>
      <c r="E328" s="9"/>
      <c r="F328" s="17"/>
      <c r="G328" s="17"/>
      <c r="H328" s="14"/>
      <c r="I328" s="8"/>
      <c r="J328" s="4"/>
    </row>
    <row r="329" spans="1:10" x14ac:dyDescent="0.2">
      <c r="B329" s="10"/>
      <c r="E329" s="9"/>
      <c r="F329" s="17"/>
      <c r="G329" s="17"/>
      <c r="H329" s="8"/>
      <c r="I329" s="8"/>
    </row>
    <row r="330" spans="1:10" x14ac:dyDescent="0.2">
      <c r="E330" s="9"/>
      <c r="F330" s="17"/>
      <c r="G330" s="17"/>
      <c r="H330" s="8"/>
      <c r="I330" s="8"/>
    </row>
    <row r="331" spans="1:10" x14ac:dyDescent="0.2">
      <c r="E331" s="9"/>
      <c r="F331" s="17"/>
      <c r="G331" s="17"/>
      <c r="H331" s="8"/>
      <c r="I331" s="8"/>
    </row>
    <row r="332" spans="1:10" x14ac:dyDescent="0.2">
      <c r="E332" s="9"/>
      <c r="F332" s="17"/>
      <c r="G332" s="17"/>
      <c r="H332" s="8"/>
      <c r="I332" s="8"/>
    </row>
    <row r="333" spans="1:10" x14ac:dyDescent="0.2">
      <c r="E333" s="9"/>
      <c r="F333" s="17"/>
      <c r="G333" s="17"/>
      <c r="H333" s="8"/>
      <c r="I333" s="8"/>
    </row>
    <row r="334" spans="1:10" x14ac:dyDescent="0.2">
      <c r="E334" s="9"/>
      <c r="F334" s="17"/>
      <c r="G334" s="17"/>
      <c r="H334" s="8"/>
      <c r="I334" s="8"/>
    </row>
    <row r="335" spans="1:10" x14ac:dyDescent="0.2">
      <c r="E335" s="9"/>
      <c r="F335" s="17"/>
      <c r="G335" s="17"/>
      <c r="H335" s="8"/>
      <c r="I335" s="8"/>
    </row>
    <row r="336" spans="1:10" x14ac:dyDescent="0.2">
      <c r="E336" s="9"/>
      <c r="F336" s="17"/>
      <c r="G336" s="17"/>
      <c r="H336" s="8"/>
      <c r="I336" s="8"/>
    </row>
    <row r="337" spans="1:9" x14ac:dyDescent="0.2">
      <c r="E337" s="9"/>
      <c r="F337" s="17"/>
      <c r="G337" s="17"/>
      <c r="H337" s="8"/>
      <c r="I337" s="8"/>
    </row>
    <row r="338" spans="1:9" x14ac:dyDescent="0.2">
      <c r="E338" s="11"/>
      <c r="F338" s="19"/>
      <c r="G338" s="19"/>
      <c r="H338" s="13"/>
      <c r="I338" s="13"/>
    </row>
    <row r="339" spans="1:9" x14ac:dyDescent="0.2">
      <c r="E339" s="11"/>
      <c r="F339" s="19"/>
      <c r="G339" s="19"/>
      <c r="H339" s="13"/>
      <c r="I339" s="13"/>
    </row>
    <row r="340" spans="1:9" x14ac:dyDescent="0.2">
      <c r="E340" s="11"/>
      <c r="F340" s="19"/>
      <c r="G340" s="19"/>
      <c r="H340" s="13"/>
      <c r="I340" s="13"/>
    </row>
    <row r="341" spans="1:9" x14ac:dyDescent="0.2">
      <c r="E341" s="11"/>
      <c r="F341" s="19"/>
      <c r="G341" s="19"/>
      <c r="H341" s="13"/>
      <c r="I341" s="13"/>
    </row>
    <row r="342" spans="1:9" x14ac:dyDescent="0.2">
      <c r="E342" s="11"/>
      <c r="F342" s="19"/>
      <c r="G342" s="19"/>
      <c r="H342" s="13"/>
      <c r="I342" s="13"/>
    </row>
    <row r="343" spans="1:9" x14ac:dyDescent="0.2">
      <c r="A343" s="10"/>
      <c r="C343" s="11"/>
      <c r="D343" s="11"/>
      <c r="E343" s="11"/>
      <c r="F343" s="19"/>
      <c r="G343" s="19"/>
      <c r="H343" s="13"/>
      <c r="I343" s="13"/>
    </row>
    <row r="344" spans="1:9" x14ac:dyDescent="0.2">
      <c r="A344" s="10"/>
      <c r="C344" s="11"/>
      <c r="D344" s="11"/>
      <c r="E344" s="11"/>
      <c r="F344" s="19"/>
      <c r="G344" s="19"/>
      <c r="H344" s="13"/>
      <c r="I344" s="13"/>
    </row>
    <row r="345" spans="1:9" x14ac:dyDescent="0.2">
      <c r="A345" s="10"/>
      <c r="B345" s="12"/>
      <c r="C345" s="11"/>
      <c r="D345" s="11"/>
      <c r="E345" s="11"/>
      <c r="F345" s="19"/>
      <c r="G345" s="19"/>
      <c r="H345" s="13"/>
      <c r="I345" s="13"/>
    </row>
    <row r="346" spans="1:9" x14ac:dyDescent="0.2">
      <c r="A346" s="10"/>
      <c r="B346" s="12"/>
      <c r="C346" s="11"/>
      <c r="D346" s="11"/>
      <c r="E346" s="11"/>
      <c r="F346" s="19"/>
      <c r="G346" s="19"/>
      <c r="H346" s="13"/>
      <c r="I346" s="13"/>
    </row>
    <row r="347" spans="1:9" x14ac:dyDescent="0.2">
      <c r="A347" s="10"/>
      <c r="B347" s="12"/>
      <c r="C347" s="11"/>
      <c r="D347" s="11"/>
      <c r="E347" s="11"/>
      <c r="F347" s="19"/>
      <c r="G347" s="19"/>
      <c r="H347" s="13"/>
      <c r="I347" s="13"/>
    </row>
    <row r="348" spans="1:9" x14ac:dyDescent="0.2">
      <c r="A348" s="10"/>
      <c r="B348" s="12"/>
      <c r="C348" s="11"/>
      <c r="D348" s="11"/>
      <c r="E348" s="11"/>
      <c r="F348" s="19"/>
      <c r="G348" s="19"/>
      <c r="H348" s="13"/>
      <c r="I348" s="13"/>
    </row>
    <row r="349" spans="1:9" x14ac:dyDescent="0.2">
      <c r="A349" s="10"/>
      <c r="B349" s="11"/>
      <c r="C349" s="11"/>
      <c r="D349" s="11"/>
      <c r="E349" s="11"/>
      <c r="F349" s="19"/>
      <c r="G349" s="19"/>
      <c r="H349" s="13"/>
      <c r="I349" s="13"/>
    </row>
    <row r="350" spans="1:9" x14ac:dyDescent="0.2">
      <c r="A350" s="10"/>
      <c r="B350" s="11"/>
      <c r="C350" s="11"/>
      <c r="D350" s="11"/>
      <c r="E350" s="11"/>
      <c r="F350" s="19"/>
      <c r="G350" s="19"/>
      <c r="H350" s="13"/>
      <c r="I350" s="13"/>
    </row>
    <row r="351" spans="1:9" x14ac:dyDescent="0.2">
      <c r="A351" s="10"/>
      <c r="B351" s="11"/>
      <c r="C351" s="11"/>
      <c r="D351" s="11"/>
      <c r="E351" s="11"/>
      <c r="F351" s="19"/>
      <c r="G351" s="19"/>
      <c r="H351" s="13"/>
      <c r="I351" s="13"/>
    </row>
    <row r="352" spans="1:9" x14ac:dyDescent="0.2">
      <c r="A352" s="10"/>
      <c r="B352" s="11"/>
      <c r="C352" s="11"/>
      <c r="D352" s="11"/>
      <c r="E352" s="11"/>
      <c r="F352" s="19"/>
      <c r="G352" s="19"/>
      <c r="H352" s="13"/>
      <c r="I352" s="13"/>
    </row>
    <row r="353" spans="1:9" x14ac:dyDescent="0.2">
      <c r="A353" s="10"/>
      <c r="B353" s="11"/>
      <c r="C353" s="11"/>
      <c r="D353" s="11"/>
      <c r="E353" s="11"/>
      <c r="F353" s="19"/>
      <c r="G353" s="19"/>
      <c r="H353" s="13"/>
      <c r="I353" s="13"/>
    </row>
    <row r="354" spans="1:9" x14ac:dyDescent="0.2">
      <c r="A354" s="10"/>
      <c r="B354" s="11"/>
      <c r="C354" s="11"/>
      <c r="D354" s="11"/>
      <c r="E354" s="11"/>
      <c r="F354" s="19"/>
      <c r="G354" s="19"/>
      <c r="H354" s="13"/>
      <c r="I354" s="13"/>
    </row>
    <row r="355" spans="1:9" x14ac:dyDescent="0.2">
      <c r="A355" s="10"/>
      <c r="B355" s="11"/>
      <c r="C355" s="11"/>
      <c r="D355" s="11"/>
      <c r="E355" s="11"/>
      <c r="F355" s="19"/>
      <c r="G355" s="19"/>
      <c r="H355" s="13"/>
      <c r="I355" s="13"/>
    </row>
    <row r="356" spans="1:9" x14ac:dyDescent="0.2">
      <c r="A356" s="10"/>
      <c r="B356" s="11"/>
      <c r="C356" s="11"/>
      <c r="D356" s="11"/>
      <c r="E356" s="11"/>
      <c r="F356" s="19"/>
      <c r="G356" s="19"/>
      <c r="H356" s="13"/>
      <c r="I356" s="13"/>
    </row>
    <row r="357" spans="1:9" x14ac:dyDescent="0.2">
      <c r="A357" s="10"/>
      <c r="B357" s="11"/>
      <c r="C357" s="11"/>
      <c r="D357" s="11"/>
      <c r="E357" s="11"/>
      <c r="F357" s="19"/>
      <c r="G357" s="19"/>
      <c r="H357" s="13"/>
      <c r="I357" s="13"/>
    </row>
    <row r="358" spans="1:9" x14ac:dyDescent="0.2">
      <c r="A358" s="10"/>
      <c r="B358" s="11"/>
      <c r="C358" s="11"/>
      <c r="D358" s="11"/>
      <c r="E358" s="11"/>
      <c r="F358" s="19"/>
      <c r="G358" s="19"/>
      <c r="H358" s="13"/>
      <c r="I358" s="13"/>
    </row>
    <row r="359" spans="1:9" x14ac:dyDescent="0.2">
      <c r="A359" s="11"/>
      <c r="B359" s="11"/>
      <c r="C359" s="11"/>
      <c r="D359" s="11"/>
      <c r="E359" s="11"/>
      <c r="F359" s="19"/>
      <c r="G359" s="19"/>
      <c r="H359" s="13"/>
      <c r="I359" s="13"/>
    </row>
    <row r="360" spans="1:9" x14ac:dyDescent="0.2">
      <c r="A360" s="11"/>
      <c r="B360" s="11"/>
      <c r="C360" s="11"/>
      <c r="D360" s="11"/>
      <c r="E360" s="11"/>
      <c r="F360" s="19"/>
      <c r="G360" s="19"/>
      <c r="H360" s="13"/>
      <c r="I360" s="13"/>
    </row>
    <row r="361" spans="1:9" x14ac:dyDescent="0.2">
      <c r="A361" s="11"/>
      <c r="B361" s="11"/>
      <c r="C361" s="11"/>
      <c r="D361" s="11"/>
      <c r="E361" s="11"/>
      <c r="F361" s="19"/>
      <c r="G361" s="19"/>
      <c r="H361" s="13"/>
      <c r="I361" s="13"/>
    </row>
    <row r="362" spans="1:9" x14ac:dyDescent="0.2">
      <c r="A362" s="11"/>
      <c r="B362" s="11"/>
      <c r="C362" s="11"/>
      <c r="D362" s="11"/>
      <c r="E362" s="11"/>
      <c r="F362" s="19"/>
      <c r="G362" s="19"/>
      <c r="H362" s="13"/>
      <c r="I362" s="13"/>
    </row>
    <row r="363" spans="1:9" x14ac:dyDescent="0.2">
      <c r="A363" s="11"/>
      <c r="B363" s="11"/>
      <c r="C363" s="11"/>
      <c r="D363" s="11"/>
      <c r="E363" s="11"/>
      <c r="F363" s="19"/>
      <c r="G363" s="19"/>
      <c r="H363" s="13"/>
      <c r="I363" s="13"/>
    </row>
    <row r="364" spans="1:9" x14ac:dyDescent="0.2">
      <c r="A364" s="11"/>
      <c r="B364" s="11"/>
      <c r="C364" s="11"/>
      <c r="D364" s="11"/>
      <c r="E364" s="11"/>
      <c r="F364" s="19"/>
      <c r="G364" s="19"/>
      <c r="H364" s="13"/>
      <c r="I364" s="13"/>
    </row>
    <row r="365" spans="1:9" x14ac:dyDescent="0.2">
      <c r="A365" s="11"/>
      <c r="B365" s="11"/>
      <c r="C365" s="11"/>
      <c r="D365" s="11"/>
      <c r="E365" s="11"/>
      <c r="F365" s="19"/>
      <c r="G365" s="19"/>
      <c r="H365" s="13"/>
      <c r="I365" s="13"/>
    </row>
    <row r="366" spans="1:9" x14ac:dyDescent="0.2">
      <c r="A366" s="11"/>
      <c r="B366" s="11"/>
      <c r="C366" s="11"/>
      <c r="D366" s="11"/>
      <c r="E366" s="11"/>
      <c r="F366" s="19"/>
      <c r="G366" s="19"/>
      <c r="H366" s="13"/>
      <c r="I366" s="13"/>
    </row>
    <row r="367" spans="1:9" x14ac:dyDescent="0.2">
      <c r="A367" s="11"/>
      <c r="B367" s="11"/>
      <c r="C367" s="11"/>
      <c r="D367" s="11"/>
      <c r="E367" s="11"/>
      <c r="F367" s="19"/>
      <c r="G367" s="19"/>
      <c r="H367" s="13"/>
      <c r="I367" s="13"/>
    </row>
    <row r="368" spans="1:9" x14ac:dyDescent="0.2">
      <c r="A368" s="11"/>
      <c r="B368" s="11"/>
      <c r="C368" s="11"/>
      <c r="D368" s="11"/>
      <c r="E368" s="11"/>
      <c r="F368" s="19"/>
      <c r="G368" s="19"/>
      <c r="H368" s="13"/>
      <c r="I368" s="13"/>
    </row>
    <row r="369" spans="1:9" x14ac:dyDescent="0.2">
      <c r="A369" s="11"/>
      <c r="B369" s="11"/>
      <c r="C369" s="11"/>
      <c r="D369" s="11"/>
      <c r="E369" s="11"/>
      <c r="F369" s="19"/>
      <c r="G369" s="19"/>
      <c r="H369" s="13"/>
      <c r="I369" s="13"/>
    </row>
    <row r="370" spans="1:9" x14ac:dyDescent="0.2">
      <c r="A370" s="11"/>
      <c r="B370" s="11"/>
      <c r="C370" s="11"/>
      <c r="D370" s="11"/>
      <c r="E370" s="11"/>
      <c r="F370" s="19"/>
      <c r="G370" s="19"/>
      <c r="H370" s="13"/>
      <c r="I370" s="13"/>
    </row>
    <row r="371" spans="1:9" x14ac:dyDescent="0.2">
      <c r="A371" s="11"/>
      <c r="B371" s="11"/>
      <c r="C371" s="11"/>
      <c r="D371" s="11"/>
      <c r="E371" s="11"/>
      <c r="F371" s="19"/>
      <c r="G371" s="19"/>
      <c r="H371" s="13"/>
      <c r="I371" s="13"/>
    </row>
    <row r="372" spans="1:9" x14ac:dyDescent="0.2">
      <c r="A372" s="11"/>
      <c r="B372" s="11"/>
      <c r="C372" s="11"/>
      <c r="D372" s="11"/>
      <c r="E372" s="11"/>
      <c r="F372" s="19"/>
      <c r="G372" s="19"/>
      <c r="H372" s="13"/>
      <c r="I372" s="13"/>
    </row>
    <row r="373" spans="1:9" x14ac:dyDescent="0.2">
      <c r="F373" s="20"/>
      <c r="G373" s="20"/>
      <c r="H373" s="5"/>
      <c r="I373" s="5"/>
    </row>
    <row r="374" spans="1:9" x14ac:dyDescent="0.2">
      <c r="F374" s="20"/>
      <c r="G374" s="20"/>
      <c r="H374" s="5"/>
      <c r="I374" s="5"/>
    </row>
    <row r="375" spans="1:9" x14ac:dyDescent="0.2">
      <c r="F375" s="20"/>
      <c r="G375" s="20"/>
      <c r="H375" s="5"/>
      <c r="I375" s="5"/>
    </row>
    <row r="376" spans="1:9" x14ac:dyDescent="0.2">
      <c r="F376" s="20"/>
      <c r="G376" s="20"/>
      <c r="H376" s="5"/>
      <c r="I376" s="5"/>
    </row>
    <row r="377" spans="1:9" x14ac:dyDescent="0.2">
      <c r="F377" s="20"/>
      <c r="G377" s="20"/>
      <c r="H377" s="5"/>
      <c r="I377" s="5"/>
    </row>
    <row r="378" spans="1:9" x14ac:dyDescent="0.2">
      <c r="F378" s="20"/>
      <c r="G378" s="20"/>
      <c r="H378" s="5"/>
      <c r="I378" s="5"/>
    </row>
    <row r="379" spans="1:9" x14ac:dyDescent="0.2">
      <c r="F379" s="20"/>
      <c r="G379" s="20"/>
      <c r="H379" s="5"/>
      <c r="I379" s="5"/>
    </row>
    <row r="380" spans="1:9" x14ac:dyDescent="0.2">
      <c r="F380" s="20"/>
      <c r="G380" s="20"/>
      <c r="H380" s="5"/>
      <c r="I380" s="5"/>
    </row>
    <row r="381" spans="1:9" x14ac:dyDescent="0.2">
      <c r="F381" s="20"/>
      <c r="G381" s="20"/>
      <c r="H381" s="5"/>
      <c r="I381" s="5"/>
    </row>
    <row r="382" spans="1:9" x14ac:dyDescent="0.2">
      <c r="F382" s="20"/>
      <c r="G382" s="20"/>
      <c r="H382" s="5"/>
      <c r="I382" s="5"/>
    </row>
    <row r="383" spans="1:9" x14ac:dyDescent="0.2">
      <c r="F383" s="20"/>
      <c r="G383" s="20"/>
      <c r="H383" s="5"/>
      <c r="I383" s="5"/>
    </row>
    <row r="384" spans="1:9" x14ac:dyDescent="0.2">
      <c r="F384" s="20"/>
      <c r="G384" s="20"/>
      <c r="H384" s="5"/>
      <c r="I384" s="5"/>
    </row>
    <row r="385" spans="6:9" x14ac:dyDescent="0.2">
      <c r="F385" s="20"/>
      <c r="G385" s="20"/>
      <c r="H385" s="5"/>
      <c r="I385" s="5"/>
    </row>
    <row r="386" spans="6:9" x14ac:dyDescent="0.2">
      <c r="F386" s="20"/>
      <c r="G386" s="20"/>
      <c r="H386" s="5"/>
      <c r="I386" s="5"/>
    </row>
    <row r="387" spans="6:9" x14ac:dyDescent="0.2">
      <c r="F387" s="20"/>
      <c r="G387" s="20"/>
      <c r="H387" s="5"/>
      <c r="I387" s="5"/>
    </row>
    <row r="388" spans="6:9" x14ac:dyDescent="0.2">
      <c r="F388" s="20"/>
      <c r="G388" s="20"/>
      <c r="H388" s="5"/>
      <c r="I388" s="5"/>
    </row>
    <row r="389" spans="6:9" x14ac:dyDescent="0.2">
      <c r="F389" s="20"/>
      <c r="G389" s="20"/>
      <c r="H389" s="5"/>
      <c r="I389" s="5"/>
    </row>
    <row r="390" spans="6:9" x14ac:dyDescent="0.2">
      <c r="F390" s="20"/>
      <c r="G390" s="20"/>
      <c r="H390" s="5"/>
      <c r="I390" s="5"/>
    </row>
    <row r="391" spans="6:9" x14ac:dyDescent="0.2">
      <c r="F391" s="20"/>
      <c r="G391" s="20"/>
      <c r="H391" s="5"/>
      <c r="I391" s="5"/>
    </row>
    <row r="392" spans="6:9" x14ac:dyDescent="0.2">
      <c r="F392" s="20"/>
      <c r="G392" s="20"/>
      <c r="H392" s="5"/>
      <c r="I392" s="5"/>
    </row>
    <row r="393" spans="6:9" x14ac:dyDescent="0.2">
      <c r="F393" s="20"/>
      <c r="G393" s="20"/>
      <c r="H393" s="5"/>
      <c r="I393" s="5"/>
    </row>
    <row r="394" spans="6:9" x14ac:dyDescent="0.2">
      <c r="F394" s="20"/>
      <c r="G394" s="20"/>
      <c r="H394" s="5"/>
      <c r="I394" s="5"/>
    </row>
    <row r="395" spans="6:9" x14ac:dyDescent="0.2">
      <c r="F395" s="20"/>
      <c r="G395" s="20"/>
      <c r="H395" s="5"/>
      <c r="I395" s="5"/>
    </row>
    <row r="396" spans="6:9" x14ac:dyDescent="0.2">
      <c r="F396" s="20"/>
      <c r="G396" s="20"/>
      <c r="H396" s="5"/>
      <c r="I396" s="5"/>
    </row>
    <row r="397" spans="6:9" x14ac:dyDescent="0.2">
      <c r="F397" s="20"/>
      <c r="G397" s="20"/>
      <c r="H397" s="5"/>
      <c r="I397" s="5"/>
    </row>
    <row r="398" spans="6:9" x14ac:dyDescent="0.2">
      <c r="F398" s="20"/>
      <c r="G398" s="20"/>
      <c r="H398" s="5"/>
      <c r="I398" s="5"/>
    </row>
    <row r="399" spans="6:9" x14ac:dyDescent="0.2">
      <c r="F399" s="20"/>
      <c r="G399" s="20"/>
      <c r="H399" s="5"/>
      <c r="I399" s="5"/>
    </row>
    <row r="400" spans="6:9" x14ac:dyDescent="0.2">
      <c r="F400" s="20"/>
      <c r="G400" s="20"/>
      <c r="H400" s="5"/>
      <c r="I400" s="5"/>
    </row>
    <row r="401" spans="6:9" x14ac:dyDescent="0.2">
      <c r="F401" s="20"/>
      <c r="G401" s="20"/>
      <c r="H401" s="5"/>
      <c r="I401" s="5"/>
    </row>
    <row r="402" spans="6:9" x14ac:dyDescent="0.2">
      <c r="F402" s="20"/>
      <c r="G402" s="20"/>
      <c r="H402" s="5"/>
      <c r="I402" s="5"/>
    </row>
    <row r="403" spans="6:9" x14ac:dyDescent="0.2">
      <c r="F403" s="20"/>
      <c r="G403" s="20"/>
      <c r="H403" s="5"/>
      <c r="I403" s="5"/>
    </row>
    <row r="404" spans="6:9" x14ac:dyDescent="0.2">
      <c r="F404" s="20"/>
      <c r="G404" s="20"/>
      <c r="H404" s="5"/>
      <c r="I404" s="5"/>
    </row>
    <row r="405" spans="6:9" x14ac:dyDescent="0.2">
      <c r="F405" s="20"/>
      <c r="G405" s="20"/>
      <c r="H405" s="5"/>
      <c r="I405" s="5"/>
    </row>
    <row r="406" spans="6:9" x14ac:dyDescent="0.2">
      <c r="F406" s="20"/>
      <c r="G406" s="20"/>
      <c r="H406" s="5"/>
      <c r="I406" s="5"/>
    </row>
    <row r="407" spans="6:9" x14ac:dyDescent="0.2">
      <c r="F407" s="20"/>
      <c r="G407" s="20"/>
      <c r="H407" s="5"/>
      <c r="I407" s="5"/>
    </row>
    <row r="408" spans="6:9" x14ac:dyDescent="0.2">
      <c r="F408" s="20"/>
      <c r="G408" s="20"/>
      <c r="H408" s="5"/>
      <c r="I408" s="5"/>
    </row>
    <row r="409" spans="6:9" x14ac:dyDescent="0.2">
      <c r="F409" s="20"/>
      <c r="G409" s="20"/>
      <c r="H409" s="5"/>
      <c r="I409" s="5"/>
    </row>
    <row r="410" spans="6:9" x14ac:dyDescent="0.2">
      <c r="F410" s="20"/>
      <c r="G410" s="20"/>
      <c r="H410" s="5"/>
      <c r="I410" s="5"/>
    </row>
    <row r="411" spans="6:9" x14ac:dyDescent="0.2">
      <c r="F411" s="20"/>
      <c r="G411" s="20"/>
      <c r="H411" s="5"/>
      <c r="I411" s="5"/>
    </row>
    <row r="412" spans="6:9" x14ac:dyDescent="0.2">
      <c r="F412" s="20"/>
      <c r="G412" s="20"/>
      <c r="H412" s="5"/>
      <c r="I412" s="5"/>
    </row>
    <row r="413" spans="6:9" x14ac:dyDescent="0.2">
      <c r="F413" s="20"/>
      <c r="G413" s="20"/>
      <c r="H413" s="5"/>
      <c r="I413" s="5"/>
    </row>
    <row r="414" spans="6:9" x14ac:dyDescent="0.2">
      <c r="F414" s="20"/>
      <c r="G414" s="20"/>
      <c r="H414" s="5"/>
      <c r="I414" s="5"/>
    </row>
    <row r="415" spans="6:9" x14ac:dyDescent="0.2">
      <c r="F415" s="20"/>
      <c r="G415" s="20"/>
      <c r="H415" s="5"/>
      <c r="I415" s="5"/>
    </row>
    <row r="416" spans="6:9" x14ac:dyDescent="0.2">
      <c r="F416" s="20"/>
      <c r="G416" s="20"/>
      <c r="H416" s="5"/>
      <c r="I416" s="5"/>
    </row>
    <row r="417" spans="6:9" x14ac:dyDescent="0.2">
      <c r="F417" s="20"/>
      <c r="G417" s="20"/>
      <c r="H417" s="5"/>
      <c r="I417" s="5"/>
    </row>
    <row r="418" spans="6:9" x14ac:dyDescent="0.2">
      <c r="F418" s="20"/>
      <c r="G418" s="20"/>
      <c r="H418" s="5"/>
      <c r="I418" s="5"/>
    </row>
    <row r="419" spans="6:9" x14ac:dyDescent="0.2">
      <c r="F419" s="20"/>
      <c r="G419" s="20"/>
      <c r="H419" s="5"/>
      <c r="I419" s="5"/>
    </row>
    <row r="420" spans="6:9" x14ac:dyDescent="0.2">
      <c r="F420" s="20"/>
      <c r="G420" s="20"/>
      <c r="H420" s="5"/>
      <c r="I420" s="5"/>
    </row>
    <row r="421" spans="6:9" x14ac:dyDescent="0.2">
      <c r="F421" s="20"/>
      <c r="G421" s="20"/>
      <c r="H421" s="5"/>
      <c r="I421" s="5"/>
    </row>
    <row r="422" spans="6:9" x14ac:dyDescent="0.2">
      <c r="F422" s="20"/>
      <c r="G422" s="20"/>
      <c r="H422" s="5"/>
      <c r="I422" s="5"/>
    </row>
    <row r="423" spans="6:9" x14ac:dyDescent="0.2">
      <c r="F423" s="20"/>
      <c r="G423" s="20"/>
      <c r="H423" s="5"/>
      <c r="I423" s="5"/>
    </row>
    <row r="424" spans="6:9" x14ac:dyDescent="0.2">
      <c r="F424" s="20"/>
      <c r="G424" s="20"/>
      <c r="H424" s="5"/>
      <c r="I424" s="5"/>
    </row>
    <row r="425" spans="6:9" x14ac:dyDescent="0.2">
      <c r="F425" s="20"/>
      <c r="G425" s="20"/>
      <c r="H425" s="5"/>
      <c r="I425" s="5"/>
    </row>
    <row r="426" spans="6:9" x14ac:dyDescent="0.2">
      <c r="F426" s="20"/>
      <c r="G426" s="20"/>
      <c r="H426" s="5"/>
      <c r="I426" s="5"/>
    </row>
    <row r="427" spans="6:9" x14ac:dyDescent="0.2">
      <c r="F427" s="20"/>
      <c r="G427" s="20"/>
      <c r="H427" s="5"/>
      <c r="I427" s="5"/>
    </row>
    <row r="428" spans="6:9" x14ac:dyDescent="0.2">
      <c r="F428" s="20"/>
      <c r="G428" s="20"/>
      <c r="H428" s="5"/>
      <c r="I428" s="5"/>
    </row>
    <row r="429" spans="6:9" x14ac:dyDescent="0.2">
      <c r="F429" s="20"/>
      <c r="G429" s="20"/>
      <c r="H429" s="5"/>
      <c r="I429" s="5"/>
    </row>
    <row r="430" spans="6:9" x14ac:dyDescent="0.2">
      <c r="F430" s="20"/>
      <c r="G430" s="20"/>
      <c r="H430" s="5"/>
      <c r="I430" s="5"/>
    </row>
    <row r="431" spans="6:9" x14ac:dyDescent="0.2">
      <c r="F431" s="20"/>
      <c r="G431" s="20"/>
      <c r="H431" s="5"/>
      <c r="I431" s="5"/>
    </row>
    <row r="432" spans="6:9" x14ac:dyDescent="0.2">
      <c r="F432" s="20"/>
      <c r="G432" s="20"/>
      <c r="H432" s="5"/>
      <c r="I432" s="5"/>
    </row>
    <row r="433" spans="6:9" x14ac:dyDescent="0.2">
      <c r="F433" s="20"/>
      <c r="G433" s="20"/>
      <c r="H433" s="5"/>
      <c r="I433" s="5"/>
    </row>
    <row r="434" spans="6:9" x14ac:dyDescent="0.2">
      <c r="F434" s="20"/>
      <c r="G434" s="20"/>
      <c r="H434" s="5"/>
      <c r="I434" s="5"/>
    </row>
    <row r="435" spans="6:9" x14ac:dyDescent="0.2">
      <c r="F435" s="20"/>
      <c r="G435" s="20"/>
      <c r="H435" s="5"/>
      <c r="I435" s="5"/>
    </row>
    <row r="436" spans="6:9" x14ac:dyDescent="0.2">
      <c r="F436" s="20"/>
      <c r="G436" s="20"/>
      <c r="H436" s="5"/>
      <c r="I436" s="5"/>
    </row>
    <row r="437" spans="6:9" x14ac:dyDescent="0.2">
      <c r="F437" s="20"/>
      <c r="G437" s="20"/>
      <c r="H437" s="5"/>
      <c r="I437" s="5"/>
    </row>
    <row r="438" spans="6:9" x14ac:dyDescent="0.2">
      <c r="F438" s="20"/>
      <c r="G438" s="20"/>
      <c r="H438" s="5"/>
      <c r="I438" s="5"/>
    </row>
    <row r="439" spans="6:9" x14ac:dyDescent="0.2">
      <c r="F439" s="20"/>
      <c r="G439" s="20"/>
      <c r="H439" s="5"/>
      <c r="I439" s="5"/>
    </row>
    <row r="440" spans="6:9" x14ac:dyDescent="0.2">
      <c r="F440" s="20"/>
      <c r="G440" s="20"/>
      <c r="H440" s="5"/>
      <c r="I440" s="5"/>
    </row>
    <row r="441" spans="6:9" x14ac:dyDescent="0.2">
      <c r="F441" s="20"/>
      <c r="G441" s="20"/>
      <c r="H441" s="5"/>
      <c r="I441" s="5"/>
    </row>
    <row r="442" spans="6:9" x14ac:dyDescent="0.2">
      <c r="F442" s="20"/>
      <c r="G442" s="20"/>
      <c r="H442" s="5"/>
      <c r="I442" s="5"/>
    </row>
    <row r="443" spans="6:9" x14ac:dyDescent="0.2">
      <c r="F443" s="20"/>
      <c r="G443" s="20"/>
      <c r="H443" s="5"/>
      <c r="I443" s="5"/>
    </row>
    <row r="444" spans="6:9" x14ac:dyDescent="0.2">
      <c r="F444" s="20"/>
      <c r="G444" s="20"/>
      <c r="H444" s="5"/>
      <c r="I444" s="5"/>
    </row>
    <row r="445" spans="6:9" x14ac:dyDescent="0.2">
      <c r="F445" s="20"/>
      <c r="G445" s="20"/>
      <c r="H445" s="5"/>
      <c r="I445" s="5"/>
    </row>
    <row r="446" spans="6:9" x14ac:dyDescent="0.2">
      <c r="F446" s="20"/>
      <c r="G446" s="20"/>
      <c r="H446" s="5"/>
      <c r="I446" s="5"/>
    </row>
    <row r="447" spans="6:9" x14ac:dyDescent="0.2">
      <c r="F447" s="20"/>
      <c r="G447" s="20"/>
      <c r="H447" s="5"/>
      <c r="I447" s="5"/>
    </row>
    <row r="448" spans="6:9" x14ac:dyDescent="0.2">
      <c r="F448" s="20"/>
      <c r="G448" s="20"/>
      <c r="H448" s="5"/>
      <c r="I448" s="5"/>
    </row>
    <row r="449" spans="6:9" x14ac:dyDescent="0.2">
      <c r="F449" s="20"/>
      <c r="G449" s="20"/>
      <c r="H449" s="5"/>
      <c r="I449" s="5"/>
    </row>
    <row r="450" spans="6:9" x14ac:dyDescent="0.2">
      <c r="F450" s="20"/>
      <c r="G450" s="20"/>
      <c r="H450" s="5"/>
      <c r="I450" s="5"/>
    </row>
    <row r="451" spans="6:9" x14ac:dyDescent="0.2">
      <c r="F451" s="20"/>
      <c r="G451" s="20"/>
      <c r="H451" s="5"/>
      <c r="I451" s="5"/>
    </row>
    <row r="452" spans="6:9" x14ac:dyDescent="0.2">
      <c r="F452" s="20"/>
      <c r="G452" s="20"/>
      <c r="H452" s="5"/>
      <c r="I452" s="5"/>
    </row>
    <row r="453" spans="6:9" x14ac:dyDescent="0.2">
      <c r="F453" s="20"/>
      <c r="G453" s="20"/>
      <c r="H453" s="5"/>
      <c r="I453" s="5"/>
    </row>
    <row r="454" spans="6:9" x14ac:dyDescent="0.2">
      <c r="F454" s="20"/>
      <c r="G454" s="20"/>
      <c r="H454" s="5"/>
      <c r="I454" s="5"/>
    </row>
    <row r="455" spans="6:9" x14ac:dyDescent="0.2">
      <c r="F455" s="20"/>
      <c r="G455" s="20"/>
      <c r="H455" s="5"/>
      <c r="I455" s="5"/>
    </row>
    <row r="456" spans="6:9" x14ac:dyDescent="0.2">
      <c r="F456" s="20"/>
      <c r="G456" s="20"/>
      <c r="H456" s="5"/>
      <c r="I456" s="5"/>
    </row>
    <row r="457" spans="6:9" x14ac:dyDescent="0.2">
      <c r="F457" s="20"/>
      <c r="G457" s="20"/>
      <c r="H457" s="5"/>
      <c r="I457" s="5"/>
    </row>
    <row r="458" spans="6:9" x14ac:dyDescent="0.2">
      <c r="F458" s="20"/>
      <c r="G458" s="20"/>
      <c r="H458" s="5"/>
      <c r="I458" s="5"/>
    </row>
    <row r="459" spans="6:9" x14ac:dyDescent="0.2">
      <c r="F459" s="20"/>
      <c r="G459" s="20"/>
      <c r="H459" s="5"/>
      <c r="I459" s="5"/>
    </row>
    <row r="460" spans="6:9" x14ac:dyDescent="0.2">
      <c r="F460" s="20"/>
      <c r="G460" s="20"/>
      <c r="H460" s="5"/>
      <c r="I460" s="5"/>
    </row>
    <row r="461" spans="6:9" x14ac:dyDescent="0.2">
      <c r="F461" s="20"/>
      <c r="G461" s="20"/>
      <c r="H461" s="5"/>
      <c r="I461" s="5"/>
    </row>
    <row r="462" spans="6:9" x14ac:dyDescent="0.2">
      <c r="F462" s="20"/>
      <c r="G462" s="20"/>
      <c r="H462" s="5"/>
      <c r="I462" s="5"/>
    </row>
    <row r="463" spans="6:9" x14ac:dyDescent="0.2">
      <c r="F463" s="20"/>
      <c r="G463" s="20"/>
      <c r="H463" s="5"/>
      <c r="I463" s="5"/>
    </row>
    <row r="464" spans="6:9" x14ac:dyDescent="0.2">
      <c r="F464" s="20"/>
      <c r="G464" s="20"/>
      <c r="H464" s="5"/>
      <c r="I464" s="5"/>
    </row>
    <row r="465" spans="6:9" x14ac:dyDescent="0.2">
      <c r="F465" s="20"/>
      <c r="G465" s="20"/>
      <c r="H465" s="5"/>
      <c r="I465" s="5"/>
    </row>
    <row r="466" spans="6:9" x14ac:dyDescent="0.2">
      <c r="F466" s="20"/>
      <c r="G466" s="20"/>
      <c r="H466" s="5"/>
      <c r="I466" s="5"/>
    </row>
    <row r="467" spans="6:9" x14ac:dyDescent="0.2">
      <c r="F467" s="20"/>
      <c r="G467" s="20"/>
      <c r="H467" s="5"/>
      <c r="I467" s="5"/>
    </row>
    <row r="468" spans="6:9" x14ac:dyDescent="0.2">
      <c r="F468" s="20"/>
      <c r="G468" s="20"/>
      <c r="H468" s="5"/>
      <c r="I468" s="5"/>
    </row>
    <row r="469" spans="6:9" x14ac:dyDescent="0.2">
      <c r="F469" s="20"/>
      <c r="G469" s="20"/>
      <c r="H469" s="5"/>
      <c r="I469" s="5"/>
    </row>
    <row r="470" spans="6:9" x14ac:dyDescent="0.2">
      <c r="F470" s="20"/>
      <c r="G470" s="20"/>
      <c r="H470" s="5"/>
      <c r="I470" s="5"/>
    </row>
    <row r="471" spans="6:9" x14ac:dyDescent="0.2">
      <c r="F471" s="20"/>
      <c r="G471" s="20"/>
      <c r="H471" s="5"/>
      <c r="I471" s="5"/>
    </row>
    <row r="472" spans="6:9" x14ac:dyDescent="0.2">
      <c r="F472" s="20"/>
      <c r="G472" s="20"/>
      <c r="H472" s="5"/>
      <c r="I472" s="5"/>
    </row>
    <row r="473" spans="6:9" x14ac:dyDescent="0.2">
      <c r="F473" s="20"/>
      <c r="G473" s="20"/>
      <c r="H473" s="5"/>
      <c r="I473" s="5"/>
    </row>
    <row r="474" spans="6:9" x14ac:dyDescent="0.2">
      <c r="F474" s="20"/>
      <c r="G474" s="20"/>
      <c r="H474" s="5"/>
      <c r="I474" s="5"/>
    </row>
    <row r="475" spans="6:9" x14ac:dyDescent="0.2">
      <c r="F475" s="20"/>
      <c r="G475" s="20"/>
      <c r="H475" s="5"/>
      <c r="I475" s="5"/>
    </row>
    <row r="476" spans="6:9" x14ac:dyDescent="0.2">
      <c r="F476" s="20"/>
      <c r="G476" s="20"/>
      <c r="H476" s="5"/>
      <c r="I476" s="5"/>
    </row>
    <row r="477" spans="6:9" x14ac:dyDescent="0.2">
      <c r="F477" s="20"/>
      <c r="G477" s="20"/>
      <c r="H477" s="5"/>
      <c r="I477" s="5"/>
    </row>
    <row r="478" spans="6:9" x14ac:dyDescent="0.2">
      <c r="F478" s="20"/>
      <c r="G478" s="20"/>
      <c r="H478" s="5"/>
      <c r="I478" s="5"/>
    </row>
    <row r="479" spans="6:9" x14ac:dyDescent="0.2">
      <c r="F479" s="20"/>
      <c r="G479" s="20"/>
      <c r="H479" s="5"/>
      <c r="I479" s="5"/>
    </row>
    <row r="480" spans="6:9" x14ac:dyDescent="0.2">
      <c r="F480" s="20"/>
      <c r="G480" s="20"/>
      <c r="H480" s="5"/>
      <c r="I480" s="5"/>
    </row>
    <row r="481" spans="6:9" x14ac:dyDescent="0.2">
      <c r="F481" s="20"/>
      <c r="G481" s="20"/>
      <c r="H481" s="5"/>
      <c r="I481" s="5"/>
    </row>
    <row r="482" spans="6:9" x14ac:dyDescent="0.2">
      <c r="F482" s="20"/>
      <c r="G482" s="20"/>
      <c r="H482" s="5"/>
      <c r="I482" s="5"/>
    </row>
    <row r="483" spans="6:9" x14ac:dyDescent="0.2">
      <c r="F483" s="20"/>
      <c r="G483" s="20"/>
      <c r="H483" s="5"/>
      <c r="I483" s="5"/>
    </row>
    <row r="484" spans="6:9" x14ac:dyDescent="0.2">
      <c r="F484" s="20"/>
      <c r="G484" s="20"/>
      <c r="H484" s="5"/>
      <c r="I484" s="5"/>
    </row>
    <row r="485" spans="6:9" x14ac:dyDescent="0.2">
      <c r="F485" s="20"/>
      <c r="G485" s="20"/>
      <c r="H485" s="5"/>
      <c r="I485" s="5"/>
    </row>
    <row r="486" spans="6:9" x14ac:dyDescent="0.2">
      <c r="F486" s="20"/>
      <c r="G486" s="20"/>
      <c r="H486" s="5"/>
      <c r="I486" s="5"/>
    </row>
    <row r="487" spans="6:9" x14ac:dyDescent="0.2">
      <c r="F487" s="20"/>
      <c r="G487" s="20"/>
      <c r="H487" s="5"/>
      <c r="I487" s="5"/>
    </row>
    <row r="488" spans="6:9" x14ac:dyDescent="0.2">
      <c r="F488" s="20"/>
      <c r="G488" s="20"/>
      <c r="H488" s="5"/>
      <c r="I488" s="5"/>
    </row>
    <row r="489" spans="6:9" x14ac:dyDescent="0.2">
      <c r="F489" s="20"/>
      <c r="G489" s="20"/>
      <c r="H489" s="5"/>
      <c r="I489" s="5"/>
    </row>
    <row r="490" spans="6:9" x14ac:dyDescent="0.2">
      <c r="F490" s="20"/>
      <c r="G490" s="20"/>
      <c r="H490" s="5"/>
      <c r="I490" s="5"/>
    </row>
    <row r="491" spans="6:9" x14ac:dyDescent="0.2">
      <c r="F491" s="20"/>
      <c r="G491" s="20"/>
      <c r="H491" s="5"/>
      <c r="I491" s="5"/>
    </row>
    <row r="492" spans="6:9" x14ac:dyDescent="0.2">
      <c r="F492" s="20"/>
      <c r="G492" s="20"/>
      <c r="H492" s="5"/>
      <c r="I492" s="5"/>
    </row>
    <row r="493" spans="6:9" x14ac:dyDescent="0.2">
      <c r="F493" s="20"/>
      <c r="G493" s="20"/>
      <c r="H493" s="5"/>
      <c r="I493" s="5"/>
    </row>
    <row r="494" spans="6:9" x14ac:dyDescent="0.2">
      <c r="F494" s="20"/>
      <c r="G494" s="20"/>
      <c r="H494" s="5"/>
      <c r="I494" s="5"/>
    </row>
    <row r="495" spans="6:9" x14ac:dyDescent="0.2">
      <c r="F495" s="20"/>
      <c r="G495" s="20"/>
      <c r="H495" s="5"/>
      <c r="I495" s="5"/>
    </row>
    <row r="496" spans="6:9" x14ac:dyDescent="0.2">
      <c r="F496" s="20"/>
      <c r="G496" s="20"/>
      <c r="H496" s="5"/>
      <c r="I496" s="5"/>
    </row>
    <row r="497" spans="6:9" x14ac:dyDescent="0.2">
      <c r="F497" s="20"/>
      <c r="G497" s="20"/>
      <c r="H497" s="5"/>
      <c r="I497" s="5"/>
    </row>
    <row r="498" spans="6:9" x14ac:dyDescent="0.2">
      <c r="F498" s="20"/>
      <c r="G498" s="20"/>
      <c r="H498" s="5"/>
      <c r="I498" s="5"/>
    </row>
    <row r="499" spans="6:9" x14ac:dyDescent="0.2">
      <c r="F499" s="20"/>
      <c r="G499" s="20"/>
      <c r="H499" s="5"/>
      <c r="I499" s="5"/>
    </row>
    <row r="500" spans="6:9" x14ac:dyDescent="0.2">
      <c r="F500" s="20"/>
      <c r="G500" s="20"/>
      <c r="H500" s="5"/>
      <c r="I500" s="5"/>
    </row>
    <row r="501" spans="6:9" x14ac:dyDescent="0.2">
      <c r="F501" s="20"/>
      <c r="G501" s="20"/>
      <c r="H501" s="5"/>
      <c r="I501" s="5"/>
    </row>
    <row r="502" spans="6:9" x14ac:dyDescent="0.2">
      <c r="F502" s="20"/>
      <c r="G502" s="20"/>
      <c r="H502" s="5"/>
      <c r="I502" s="5"/>
    </row>
    <row r="503" spans="6:9" x14ac:dyDescent="0.2">
      <c r="F503" s="20"/>
      <c r="G503" s="20"/>
      <c r="H503" s="5"/>
      <c r="I503" s="5"/>
    </row>
    <row r="504" spans="6:9" x14ac:dyDescent="0.2">
      <c r="F504" s="20"/>
      <c r="G504" s="20"/>
      <c r="H504" s="5"/>
      <c r="I504" s="5"/>
    </row>
    <row r="505" spans="6:9" x14ac:dyDescent="0.2">
      <c r="F505" s="20"/>
      <c r="G505" s="20"/>
      <c r="H505" s="5"/>
      <c r="I505" s="5"/>
    </row>
    <row r="506" spans="6:9" x14ac:dyDescent="0.2">
      <c r="F506" s="20"/>
      <c r="G506" s="20"/>
      <c r="H506" s="5"/>
      <c r="I506" s="5"/>
    </row>
    <row r="507" spans="6:9" x14ac:dyDescent="0.2">
      <c r="F507" s="20"/>
      <c r="G507" s="20"/>
      <c r="H507" s="5"/>
      <c r="I507" s="5"/>
    </row>
    <row r="508" spans="6:9" x14ac:dyDescent="0.2">
      <c r="F508" s="20"/>
      <c r="G508" s="20"/>
      <c r="H508" s="5"/>
      <c r="I508" s="5"/>
    </row>
    <row r="509" spans="6:9" x14ac:dyDescent="0.2">
      <c r="F509" s="20"/>
      <c r="G509" s="20"/>
      <c r="H509" s="5"/>
      <c r="I509" s="5"/>
    </row>
    <row r="510" spans="6:9" x14ac:dyDescent="0.2">
      <c r="F510" s="20"/>
      <c r="G510" s="20"/>
      <c r="H510" s="5"/>
      <c r="I510" s="5"/>
    </row>
    <row r="511" spans="6:9" x14ac:dyDescent="0.2">
      <c r="F511" s="20"/>
      <c r="G511" s="20"/>
      <c r="H511" s="5"/>
      <c r="I511" s="5"/>
    </row>
    <row r="512" spans="6:9" x14ac:dyDescent="0.2">
      <c r="F512" s="20"/>
      <c r="G512" s="20"/>
      <c r="H512" s="5"/>
      <c r="I512" s="5"/>
    </row>
    <row r="513" spans="6:9" x14ac:dyDescent="0.2">
      <c r="F513" s="20"/>
      <c r="G513" s="20"/>
      <c r="H513" s="5"/>
      <c r="I513" s="5"/>
    </row>
    <row r="514" spans="6:9" x14ac:dyDescent="0.2">
      <c r="F514" s="20"/>
      <c r="G514" s="20"/>
      <c r="H514" s="5"/>
      <c r="I514" s="5"/>
    </row>
    <row r="515" spans="6:9" x14ac:dyDescent="0.2">
      <c r="F515" s="20"/>
      <c r="G515" s="20"/>
      <c r="H515" s="5"/>
      <c r="I515" s="5"/>
    </row>
    <row r="516" spans="6:9" x14ac:dyDescent="0.2">
      <c r="F516" s="20"/>
      <c r="G516" s="20"/>
      <c r="H516" s="5"/>
      <c r="I516" s="5"/>
    </row>
    <row r="517" spans="6:9" x14ac:dyDescent="0.2">
      <c r="F517" s="20"/>
      <c r="G517" s="20"/>
      <c r="H517" s="5"/>
      <c r="I517" s="5"/>
    </row>
    <row r="518" spans="6:9" x14ac:dyDescent="0.2">
      <c r="F518" s="20"/>
      <c r="G518" s="20"/>
      <c r="H518" s="5"/>
      <c r="I518" s="5"/>
    </row>
    <row r="519" spans="6:9" x14ac:dyDescent="0.2">
      <c r="F519" s="20"/>
      <c r="G519" s="20"/>
      <c r="H519" s="5"/>
      <c r="I519" s="5"/>
    </row>
    <row r="520" spans="6:9" x14ac:dyDescent="0.2">
      <c r="F520" s="20"/>
      <c r="G520" s="20"/>
      <c r="H520" s="5"/>
      <c r="I520" s="5"/>
    </row>
    <row r="521" spans="6:9" x14ac:dyDescent="0.2">
      <c r="F521" s="20"/>
      <c r="G521" s="20"/>
      <c r="H521" s="5"/>
      <c r="I521" s="5"/>
    </row>
    <row r="522" spans="6:9" x14ac:dyDescent="0.2">
      <c r="F522" s="20"/>
      <c r="G522" s="20"/>
      <c r="H522" s="5"/>
      <c r="I522" s="5"/>
    </row>
    <row r="523" spans="6:9" x14ac:dyDescent="0.2">
      <c r="F523" s="20"/>
      <c r="G523" s="20"/>
      <c r="H523" s="5"/>
      <c r="I523" s="5"/>
    </row>
    <row r="524" spans="6:9" x14ac:dyDescent="0.2">
      <c r="F524" s="20"/>
      <c r="G524" s="20"/>
      <c r="H524" s="5"/>
      <c r="I524" s="5"/>
    </row>
    <row r="525" spans="6:9" x14ac:dyDescent="0.2">
      <c r="F525" s="20"/>
      <c r="G525" s="20"/>
      <c r="H525" s="5"/>
      <c r="I525" s="5"/>
    </row>
    <row r="526" spans="6:9" x14ac:dyDescent="0.2">
      <c r="F526" s="20"/>
      <c r="G526" s="20"/>
      <c r="H526" s="5"/>
      <c r="I526" s="5"/>
    </row>
    <row r="527" spans="6:9" x14ac:dyDescent="0.2">
      <c r="F527" s="20"/>
      <c r="G527" s="20"/>
      <c r="H527" s="5"/>
      <c r="I527" s="5"/>
    </row>
    <row r="528" spans="6:9" x14ac:dyDescent="0.2">
      <c r="F528" s="20"/>
      <c r="G528" s="20"/>
      <c r="H528" s="5"/>
      <c r="I528" s="5"/>
    </row>
    <row r="529" spans="6:9" x14ac:dyDescent="0.2">
      <c r="F529" s="20"/>
      <c r="G529" s="20"/>
      <c r="H529" s="5"/>
      <c r="I529" s="5"/>
    </row>
    <row r="530" spans="6:9" x14ac:dyDescent="0.2">
      <c r="F530" s="20"/>
      <c r="G530" s="20"/>
      <c r="H530" s="5"/>
      <c r="I530" s="5"/>
    </row>
    <row r="531" spans="6:9" x14ac:dyDescent="0.2">
      <c r="F531" s="20"/>
      <c r="G531" s="20"/>
      <c r="H531" s="5"/>
      <c r="I531" s="5"/>
    </row>
    <row r="532" spans="6:9" x14ac:dyDescent="0.2">
      <c r="F532" s="20"/>
      <c r="G532" s="20"/>
      <c r="H532" s="5"/>
      <c r="I532" s="5"/>
    </row>
    <row r="533" spans="6:9" x14ac:dyDescent="0.2">
      <c r="F533" s="20"/>
      <c r="G533" s="20"/>
      <c r="H533" s="5"/>
      <c r="I533" s="5"/>
    </row>
    <row r="534" spans="6:9" x14ac:dyDescent="0.2">
      <c r="F534" s="20"/>
      <c r="G534" s="20"/>
      <c r="H534" s="5"/>
      <c r="I534" s="5"/>
    </row>
    <row r="535" spans="6:9" x14ac:dyDescent="0.2">
      <c r="F535" s="20"/>
      <c r="G535" s="20"/>
      <c r="H535" s="5"/>
      <c r="I535" s="5"/>
    </row>
    <row r="536" spans="6:9" x14ac:dyDescent="0.2">
      <c r="F536" s="20"/>
      <c r="G536" s="20"/>
      <c r="H536" s="5"/>
      <c r="I536" s="5"/>
    </row>
    <row r="537" spans="6:9" x14ac:dyDescent="0.2">
      <c r="F537" s="20"/>
      <c r="G537" s="20"/>
      <c r="H537" s="5"/>
      <c r="I537" s="5"/>
    </row>
    <row r="538" spans="6:9" x14ac:dyDescent="0.2">
      <c r="F538" s="20"/>
      <c r="G538" s="20"/>
      <c r="H538" s="5"/>
      <c r="I538" s="5"/>
    </row>
    <row r="539" spans="6:9" x14ac:dyDescent="0.2">
      <c r="F539" s="20"/>
      <c r="G539" s="20"/>
      <c r="H539" s="5"/>
      <c r="I539" s="5"/>
    </row>
    <row r="540" spans="6:9" x14ac:dyDescent="0.2">
      <c r="F540" s="20"/>
      <c r="G540" s="20"/>
      <c r="H540" s="5"/>
      <c r="I540" s="5"/>
    </row>
    <row r="541" spans="6:9" x14ac:dyDescent="0.2">
      <c r="F541" s="20"/>
      <c r="G541" s="20"/>
      <c r="H541" s="5"/>
      <c r="I541" s="5"/>
    </row>
    <row r="542" spans="6:9" x14ac:dyDescent="0.2">
      <c r="F542" s="20"/>
      <c r="G542" s="20"/>
      <c r="H542" s="5"/>
      <c r="I542" s="5"/>
    </row>
    <row r="543" spans="6:9" x14ac:dyDescent="0.2">
      <c r="F543" s="20"/>
      <c r="G543" s="20"/>
      <c r="H543" s="5"/>
      <c r="I543" s="5"/>
    </row>
    <row r="544" spans="6:9" x14ac:dyDescent="0.2">
      <c r="F544" s="20"/>
      <c r="G544" s="20"/>
      <c r="H544" s="5"/>
      <c r="I544" s="5"/>
    </row>
    <row r="545" spans="6:9" x14ac:dyDescent="0.2">
      <c r="F545" s="20"/>
      <c r="G545" s="20"/>
      <c r="H545" s="5"/>
      <c r="I545" s="5"/>
    </row>
    <row r="546" spans="6:9" x14ac:dyDescent="0.2">
      <c r="F546" s="20"/>
      <c r="G546" s="20"/>
      <c r="H546" s="5"/>
      <c r="I546" s="5"/>
    </row>
    <row r="547" spans="6:9" x14ac:dyDescent="0.2">
      <c r="F547" s="20"/>
      <c r="G547" s="20"/>
      <c r="H547" s="5"/>
      <c r="I547" s="5"/>
    </row>
    <row r="548" spans="6:9" x14ac:dyDescent="0.2">
      <c r="F548" s="20"/>
      <c r="G548" s="20"/>
      <c r="H548" s="5"/>
      <c r="I548" s="5"/>
    </row>
    <row r="549" spans="6:9" x14ac:dyDescent="0.2">
      <c r="F549" s="20"/>
      <c r="G549" s="20"/>
      <c r="H549" s="5"/>
      <c r="I549" s="5"/>
    </row>
    <row r="550" spans="6:9" x14ac:dyDescent="0.2">
      <c r="F550" s="20"/>
      <c r="G550" s="20"/>
      <c r="H550" s="5"/>
      <c r="I550" s="5"/>
    </row>
    <row r="551" spans="6:9" x14ac:dyDescent="0.2">
      <c r="F551" s="20"/>
      <c r="G551" s="20"/>
      <c r="H551" s="5"/>
      <c r="I551" s="5"/>
    </row>
    <row r="552" spans="6:9" x14ac:dyDescent="0.2">
      <c r="F552" s="20"/>
      <c r="G552" s="20"/>
      <c r="H552" s="5"/>
      <c r="I552" s="5"/>
    </row>
    <row r="553" spans="6:9" x14ac:dyDescent="0.2">
      <c r="F553" s="20"/>
      <c r="G553" s="20"/>
      <c r="H553" s="5"/>
      <c r="I553" s="5"/>
    </row>
    <row r="554" spans="6:9" x14ac:dyDescent="0.2">
      <c r="F554" s="20"/>
      <c r="G554" s="20"/>
      <c r="H554" s="5"/>
      <c r="I554" s="5"/>
    </row>
    <row r="555" spans="6:9" x14ac:dyDescent="0.2">
      <c r="F555" s="20"/>
      <c r="G555" s="20"/>
      <c r="H555" s="5"/>
      <c r="I555" s="5"/>
    </row>
    <row r="556" spans="6:9" x14ac:dyDescent="0.2">
      <c r="F556" s="20"/>
      <c r="G556" s="20"/>
      <c r="H556" s="5"/>
      <c r="I556" s="5"/>
    </row>
    <row r="557" spans="6:9" x14ac:dyDescent="0.2">
      <c r="F557" s="20"/>
      <c r="G557" s="20"/>
      <c r="H557" s="5"/>
      <c r="I557" s="5"/>
    </row>
    <row r="558" spans="6:9" x14ac:dyDescent="0.2">
      <c r="F558" s="20"/>
      <c r="G558" s="20"/>
      <c r="H558" s="5"/>
      <c r="I558" s="5"/>
    </row>
    <row r="559" spans="6:9" x14ac:dyDescent="0.2">
      <c r="F559" s="20"/>
      <c r="G559" s="20"/>
      <c r="H559" s="5"/>
      <c r="I559" s="5"/>
    </row>
    <row r="560" spans="6:9" x14ac:dyDescent="0.2">
      <c r="F560" s="20"/>
      <c r="G560" s="20"/>
      <c r="H560" s="5"/>
      <c r="I560" s="5"/>
    </row>
    <row r="561" spans="6:9" x14ac:dyDescent="0.2">
      <c r="F561" s="20"/>
      <c r="G561" s="20"/>
      <c r="H561" s="5"/>
      <c r="I561" s="5"/>
    </row>
    <row r="562" spans="6:9" x14ac:dyDescent="0.2">
      <c r="F562" s="20"/>
      <c r="G562" s="20"/>
      <c r="H562" s="5"/>
      <c r="I562" s="5"/>
    </row>
    <row r="563" spans="6:9" x14ac:dyDescent="0.2">
      <c r="F563" s="20"/>
      <c r="G563" s="20"/>
      <c r="H563" s="5"/>
      <c r="I563" s="5"/>
    </row>
    <row r="564" spans="6:9" x14ac:dyDescent="0.2">
      <c r="F564" s="20"/>
      <c r="G564" s="20"/>
      <c r="H564" s="5"/>
      <c r="I564" s="5"/>
    </row>
    <row r="565" spans="6:9" x14ac:dyDescent="0.2">
      <c r="F565" s="20"/>
      <c r="G565" s="20"/>
      <c r="H565" s="5"/>
      <c r="I565" s="5"/>
    </row>
    <row r="566" spans="6:9" x14ac:dyDescent="0.2">
      <c r="F566" s="20"/>
      <c r="G566" s="20"/>
      <c r="H566" s="5"/>
      <c r="I566" s="5"/>
    </row>
    <row r="567" spans="6:9" x14ac:dyDescent="0.2">
      <c r="F567" s="20"/>
      <c r="G567" s="20"/>
      <c r="H567" s="5"/>
      <c r="I567" s="5"/>
    </row>
    <row r="568" spans="6:9" x14ac:dyDescent="0.2">
      <c r="F568" s="5"/>
      <c r="G568" s="20"/>
      <c r="H568" s="5"/>
      <c r="I568" s="5"/>
    </row>
    <row r="569" spans="6:9" x14ac:dyDescent="0.2">
      <c r="F569" s="5"/>
      <c r="G569" s="20"/>
      <c r="H569" s="5"/>
      <c r="I569" s="5"/>
    </row>
    <row r="570" spans="6:9" x14ac:dyDescent="0.2">
      <c r="F570" s="5"/>
      <c r="G570" s="20"/>
      <c r="H570" s="5"/>
      <c r="I570" s="5"/>
    </row>
    <row r="571" spans="6:9" x14ac:dyDescent="0.2">
      <c r="F571" s="5"/>
      <c r="G571" s="20"/>
      <c r="H571" s="5"/>
      <c r="I571" s="5"/>
    </row>
    <row r="572" spans="6:9" x14ac:dyDescent="0.2">
      <c r="F572" s="5"/>
      <c r="G572" s="20"/>
      <c r="H572" s="5"/>
      <c r="I572" s="5"/>
    </row>
    <row r="573" spans="6:9" x14ac:dyDescent="0.2">
      <c r="F573" s="5"/>
      <c r="G573" s="20"/>
      <c r="H573" s="5"/>
      <c r="I573" s="5"/>
    </row>
    <row r="574" spans="6:9" x14ac:dyDescent="0.2">
      <c r="F574" s="5"/>
      <c r="G574" s="20"/>
      <c r="H574" s="5"/>
      <c r="I574" s="5"/>
    </row>
    <row r="575" spans="6:9" x14ac:dyDescent="0.2">
      <c r="F575" s="5"/>
      <c r="G575" s="20"/>
      <c r="H575" s="5"/>
      <c r="I575" s="5"/>
    </row>
    <row r="576" spans="6:9" x14ac:dyDescent="0.2">
      <c r="F576" s="5"/>
      <c r="G576" s="20"/>
      <c r="H576" s="5"/>
      <c r="I576" s="5"/>
    </row>
    <row r="577" spans="6:9" x14ac:dyDescent="0.2">
      <c r="F577" s="5"/>
      <c r="G577" s="20"/>
      <c r="H577" s="5"/>
      <c r="I577" s="5"/>
    </row>
    <row r="578" spans="6:9" x14ac:dyDescent="0.2">
      <c r="F578" s="5"/>
      <c r="G578" s="20"/>
      <c r="H578" s="5"/>
      <c r="I578" s="5"/>
    </row>
    <row r="579" spans="6:9" x14ac:dyDescent="0.2">
      <c r="F579" s="5"/>
      <c r="G579" s="20"/>
      <c r="H579" s="5"/>
      <c r="I579" s="5"/>
    </row>
    <row r="580" spans="6:9" x14ac:dyDescent="0.2">
      <c r="F580" s="5"/>
      <c r="G580" s="20"/>
      <c r="H580" s="5"/>
      <c r="I580" s="5"/>
    </row>
    <row r="581" spans="6:9" x14ac:dyDescent="0.2">
      <c r="F581" s="5"/>
      <c r="G581" s="20"/>
      <c r="H581" s="5"/>
      <c r="I581" s="5"/>
    </row>
    <row r="582" spans="6:9" x14ac:dyDescent="0.2">
      <c r="F582" s="5"/>
      <c r="G582" s="20"/>
      <c r="H582" s="5"/>
      <c r="I582" s="5"/>
    </row>
    <row r="583" spans="6:9" x14ac:dyDescent="0.2">
      <c r="F583" s="5"/>
      <c r="G583" s="20"/>
      <c r="H583" s="5"/>
      <c r="I583" s="5"/>
    </row>
    <row r="584" spans="6:9" x14ac:dyDescent="0.2">
      <c r="F584" s="5"/>
      <c r="G584" s="20"/>
      <c r="H584" s="5"/>
      <c r="I584" s="5"/>
    </row>
    <row r="585" spans="6:9" x14ac:dyDescent="0.2">
      <c r="F585" s="5"/>
      <c r="G585" s="20"/>
      <c r="H585" s="5"/>
      <c r="I585" s="5"/>
    </row>
    <row r="586" spans="6:9" x14ac:dyDescent="0.2">
      <c r="F586" s="5"/>
      <c r="G586" s="20"/>
      <c r="H586" s="5"/>
      <c r="I586" s="5"/>
    </row>
    <row r="587" spans="6:9" x14ac:dyDescent="0.2">
      <c r="F587" s="5"/>
      <c r="G587" s="20"/>
      <c r="H587" s="5"/>
      <c r="I587" s="5"/>
    </row>
    <row r="588" spans="6:9" x14ac:dyDescent="0.2">
      <c r="F588" s="5"/>
      <c r="G588" s="20"/>
      <c r="H588" s="5"/>
      <c r="I588" s="5"/>
    </row>
    <row r="589" spans="6:9" x14ac:dyDescent="0.2">
      <c r="F589" s="5"/>
      <c r="G589" s="20"/>
      <c r="H589" s="5"/>
      <c r="I589" s="5"/>
    </row>
    <row r="590" spans="6:9" x14ac:dyDescent="0.2">
      <c r="F590" s="5"/>
      <c r="G590" s="20"/>
      <c r="H590" s="5"/>
      <c r="I590" s="5"/>
    </row>
    <row r="591" spans="6:9" x14ac:dyDescent="0.2">
      <c r="F591" s="5"/>
      <c r="G591" s="20"/>
      <c r="H591" s="5"/>
      <c r="I591" s="5"/>
    </row>
    <row r="592" spans="6:9" x14ac:dyDescent="0.2">
      <c r="F592" s="5"/>
      <c r="G592" s="20"/>
      <c r="H592" s="5"/>
      <c r="I592" s="5"/>
    </row>
    <row r="593" spans="6:9" x14ac:dyDescent="0.2">
      <c r="F593" s="5"/>
      <c r="G593" s="20"/>
      <c r="H593" s="5"/>
      <c r="I593" s="5"/>
    </row>
    <row r="594" spans="6:9" x14ac:dyDescent="0.2">
      <c r="F594" s="5"/>
      <c r="G594" s="20"/>
      <c r="H594" s="5"/>
      <c r="I594" s="5"/>
    </row>
    <row r="595" spans="6:9" x14ac:dyDescent="0.2">
      <c r="F595" s="5"/>
      <c r="G595" s="20"/>
      <c r="H595" s="5"/>
      <c r="I595" s="5"/>
    </row>
    <row r="596" spans="6:9" x14ac:dyDescent="0.2">
      <c r="F596" s="5"/>
      <c r="G596" s="20"/>
      <c r="H596" s="5"/>
      <c r="I596" s="5"/>
    </row>
    <row r="597" spans="6:9" x14ac:dyDescent="0.2">
      <c r="F597" s="5"/>
      <c r="G597" s="20"/>
      <c r="H597" s="5"/>
      <c r="I597" s="5"/>
    </row>
    <row r="598" spans="6:9" x14ac:dyDescent="0.2">
      <c r="F598" s="5"/>
      <c r="G598" s="20"/>
      <c r="H598" s="5"/>
      <c r="I598" s="5"/>
    </row>
    <row r="599" spans="6:9" x14ac:dyDescent="0.2">
      <c r="F599" s="5"/>
      <c r="G599" s="20"/>
      <c r="H599" s="5"/>
      <c r="I599" s="5"/>
    </row>
    <row r="600" spans="6:9" x14ac:dyDescent="0.2">
      <c r="F600" s="5"/>
      <c r="G600" s="20"/>
      <c r="H600" s="5"/>
      <c r="I600" s="5"/>
    </row>
    <row r="601" spans="6:9" x14ac:dyDescent="0.2">
      <c r="F601" s="5"/>
      <c r="G601" s="20"/>
      <c r="H601" s="5"/>
      <c r="I601" s="5"/>
    </row>
    <row r="602" spans="6:9" x14ac:dyDescent="0.2">
      <c r="F602" s="5"/>
      <c r="G602" s="20"/>
      <c r="H602" s="5"/>
      <c r="I602" s="5"/>
    </row>
    <row r="603" spans="6:9" x14ac:dyDescent="0.2">
      <c r="F603" s="5"/>
      <c r="G603" s="20"/>
      <c r="H603" s="5"/>
      <c r="I603" s="5"/>
    </row>
    <row r="604" spans="6:9" x14ac:dyDescent="0.2">
      <c r="F604" s="5"/>
      <c r="G604" s="20"/>
      <c r="H604" s="5"/>
      <c r="I604" s="5"/>
    </row>
    <row r="605" spans="6:9" x14ac:dyDescent="0.2">
      <c r="F605" s="5"/>
      <c r="G605" s="20"/>
      <c r="H605" s="5"/>
      <c r="I605" s="5"/>
    </row>
    <row r="606" spans="6:9" x14ac:dyDescent="0.2">
      <c r="F606" s="5"/>
      <c r="G606" s="20"/>
      <c r="H606" s="5"/>
      <c r="I606" s="5"/>
    </row>
    <row r="607" spans="6:9" x14ac:dyDescent="0.2">
      <c r="F607" s="5"/>
      <c r="G607" s="20"/>
      <c r="H607" s="5"/>
      <c r="I607" s="5"/>
    </row>
    <row r="608" spans="6:9" x14ac:dyDescent="0.2">
      <c r="F608" s="5"/>
      <c r="G608" s="20"/>
      <c r="H608" s="5"/>
      <c r="I608" s="5"/>
    </row>
    <row r="609" spans="6:9" x14ac:dyDescent="0.2">
      <c r="F609" s="5"/>
      <c r="G609" s="20"/>
      <c r="H609" s="5"/>
      <c r="I609" s="5"/>
    </row>
    <row r="610" spans="6:9" x14ac:dyDescent="0.2">
      <c r="F610" s="5"/>
      <c r="G610" s="20"/>
      <c r="H610" s="5"/>
      <c r="I610" s="5"/>
    </row>
    <row r="611" spans="6:9" x14ac:dyDescent="0.2">
      <c r="F611" s="5"/>
      <c r="G611" s="20"/>
      <c r="H611" s="5"/>
      <c r="I611" s="5"/>
    </row>
    <row r="612" spans="6:9" x14ac:dyDescent="0.2">
      <c r="F612" s="5"/>
      <c r="G612" s="20"/>
      <c r="H612" s="5"/>
      <c r="I612" s="5"/>
    </row>
    <row r="613" spans="6:9" x14ac:dyDescent="0.2">
      <c r="F613" s="5"/>
      <c r="G613" s="20"/>
      <c r="H613" s="5"/>
      <c r="I613" s="5"/>
    </row>
    <row r="614" spans="6:9" x14ac:dyDescent="0.2">
      <c r="F614" s="5"/>
      <c r="G614" s="20"/>
      <c r="H614" s="5"/>
      <c r="I614" s="5"/>
    </row>
    <row r="615" spans="6:9" x14ac:dyDescent="0.2">
      <c r="F615" s="5"/>
      <c r="G615" s="20"/>
      <c r="H615" s="5"/>
      <c r="I615" s="5"/>
    </row>
    <row r="616" spans="6:9" x14ac:dyDescent="0.2">
      <c r="F616" s="5"/>
      <c r="G616" s="20"/>
      <c r="H616" s="5"/>
      <c r="I616" s="5"/>
    </row>
    <row r="617" spans="6:9" x14ac:dyDescent="0.2">
      <c r="F617" s="5"/>
      <c r="G617" s="20"/>
      <c r="H617" s="5"/>
      <c r="I617" s="5"/>
    </row>
    <row r="618" spans="6:9" x14ac:dyDescent="0.2">
      <c r="F618" s="5"/>
      <c r="G618" s="20"/>
      <c r="H618" s="5"/>
      <c r="I618" s="5"/>
    </row>
    <row r="619" spans="6:9" x14ac:dyDescent="0.2">
      <c r="F619" s="5"/>
      <c r="G619" s="20"/>
      <c r="H619" s="5"/>
      <c r="I619" s="5"/>
    </row>
    <row r="620" spans="6:9" x14ac:dyDescent="0.2">
      <c r="F620" s="5"/>
      <c r="G620" s="20"/>
      <c r="H620" s="5"/>
      <c r="I620" s="5"/>
    </row>
    <row r="621" spans="6:9" x14ac:dyDescent="0.2">
      <c r="F621" s="5"/>
      <c r="G621" s="20"/>
      <c r="H621" s="5"/>
      <c r="I621" s="5"/>
    </row>
    <row r="622" spans="6:9" x14ac:dyDescent="0.2">
      <c r="F622" s="5"/>
      <c r="G622" s="20"/>
      <c r="H622" s="5"/>
      <c r="I622" s="5"/>
    </row>
    <row r="623" spans="6:9" x14ac:dyDescent="0.2">
      <c r="F623" s="5"/>
      <c r="G623" s="20"/>
      <c r="H623" s="5"/>
      <c r="I623" s="5"/>
    </row>
    <row r="624" spans="6:9" x14ac:dyDescent="0.2">
      <c r="F624" s="5"/>
      <c r="G624" s="20"/>
      <c r="H624" s="5"/>
      <c r="I624" s="5"/>
    </row>
    <row r="625" spans="6:9" x14ac:dyDescent="0.2">
      <c r="F625" s="5"/>
      <c r="G625" s="20"/>
      <c r="H625" s="5"/>
      <c r="I625" s="5"/>
    </row>
    <row r="626" spans="6:9" x14ac:dyDescent="0.2">
      <c r="F626" s="5"/>
      <c r="G626" s="20"/>
      <c r="H626" s="5"/>
      <c r="I626" s="5"/>
    </row>
    <row r="627" spans="6:9" x14ac:dyDescent="0.2">
      <c r="F627" s="5"/>
      <c r="G627" s="20"/>
      <c r="H627" s="5"/>
      <c r="I627" s="5"/>
    </row>
    <row r="628" spans="6:9" x14ac:dyDescent="0.2">
      <c r="F628" s="5"/>
      <c r="G628" s="20"/>
      <c r="H628" s="5"/>
      <c r="I628" s="5"/>
    </row>
    <row r="629" spans="6:9" x14ac:dyDescent="0.2">
      <c r="F629" s="5"/>
      <c r="G629" s="20"/>
      <c r="H629" s="5"/>
      <c r="I629" s="5"/>
    </row>
    <row r="630" spans="6:9" x14ac:dyDescent="0.2">
      <c r="F630" s="5"/>
      <c r="G630" s="20"/>
      <c r="H630" s="5"/>
      <c r="I630" s="5"/>
    </row>
    <row r="631" spans="6:9" x14ac:dyDescent="0.2">
      <c r="F631" s="5"/>
      <c r="G631" s="20"/>
      <c r="H631" s="5"/>
      <c r="I631" s="5"/>
    </row>
    <row r="632" spans="6:9" x14ac:dyDescent="0.2">
      <c r="F632" s="5"/>
      <c r="G632" s="20"/>
      <c r="H632" s="5"/>
      <c r="I632" s="5"/>
    </row>
    <row r="633" spans="6:9" x14ac:dyDescent="0.2">
      <c r="F633" s="5"/>
      <c r="G633" s="20"/>
      <c r="H633" s="5"/>
      <c r="I633" s="5"/>
    </row>
    <row r="634" spans="6:9" x14ac:dyDescent="0.2">
      <c r="F634" s="5"/>
      <c r="G634" s="20"/>
      <c r="H634" s="5"/>
      <c r="I634" s="5"/>
    </row>
    <row r="635" spans="6:9" x14ac:dyDescent="0.2">
      <c r="F635" s="5"/>
      <c r="G635" s="20"/>
      <c r="H635" s="5"/>
      <c r="I635" s="5"/>
    </row>
    <row r="636" spans="6:9" x14ac:dyDescent="0.2">
      <c r="F636" s="5"/>
      <c r="G636" s="20"/>
      <c r="H636" s="5"/>
      <c r="I636" s="5"/>
    </row>
    <row r="637" spans="6:9" x14ac:dyDescent="0.2">
      <c r="F637" s="5"/>
      <c r="G637" s="20"/>
      <c r="H637" s="5"/>
      <c r="I637" s="5"/>
    </row>
    <row r="638" spans="6:9" x14ac:dyDescent="0.2">
      <c r="F638" s="5"/>
      <c r="G638" s="20"/>
      <c r="H638" s="5"/>
      <c r="I638" s="5"/>
    </row>
    <row r="639" spans="6:9" x14ac:dyDescent="0.2">
      <c r="F639" s="5"/>
      <c r="G639" s="20"/>
      <c r="H639" s="5"/>
      <c r="I639" s="5"/>
    </row>
    <row r="640" spans="6:9" x14ac:dyDescent="0.2">
      <c r="F640" s="5"/>
      <c r="G640" s="20"/>
      <c r="H640" s="5"/>
      <c r="I640" s="5"/>
    </row>
    <row r="641" spans="6:9" x14ac:dyDescent="0.2">
      <c r="F641" s="5"/>
      <c r="G641" s="20"/>
      <c r="H641" s="5"/>
      <c r="I641" s="5"/>
    </row>
    <row r="642" spans="6:9" x14ac:dyDescent="0.2">
      <c r="F642" s="5"/>
      <c r="G642" s="20"/>
      <c r="H642" s="5"/>
      <c r="I642" s="5"/>
    </row>
    <row r="643" spans="6:9" x14ac:dyDescent="0.2">
      <c r="F643" s="5"/>
      <c r="G643" s="20"/>
      <c r="H643" s="5"/>
      <c r="I643" s="5"/>
    </row>
    <row r="644" spans="6:9" x14ac:dyDescent="0.2">
      <c r="F644" s="5"/>
      <c r="G644" s="20"/>
      <c r="H644" s="5"/>
      <c r="I644" s="5"/>
    </row>
    <row r="645" spans="6:9" x14ac:dyDescent="0.2">
      <c r="F645" s="5"/>
      <c r="G645" s="20"/>
      <c r="H645" s="5"/>
      <c r="I645" s="5"/>
    </row>
    <row r="646" spans="6:9" x14ac:dyDescent="0.2">
      <c r="F646" s="5"/>
      <c r="G646" s="20"/>
      <c r="H646" s="5"/>
      <c r="I646" s="5"/>
    </row>
    <row r="647" spans="6:9" x14ac:dyDescent="0.2">
      <c r="F647" s="5"/>
      <c r="G647" s="20"/>
      <c r="H647" s="5"/>
      <c r="I647" s="5"/>
    </row>
    <row r="648" spans="6:9" x14ac:dyDescent="0.2">
      <c r="F648" s="5"/>
      <c r="G648" s="20"/>
      <c r="H648" s="5"/>
      <c r="I648" s="5"/>
    </row>
    <row r="649" spans="6:9" x14ac:dyDescent="0.2">
      <c r="F649" s="5"/>
      <c r="G649" s="20"/>
      <c r="H649" s="5"/>
      <c r="I649" s="5"/>
    </row>
    <row r="650" spans="6:9" x14ac:dyDescent="0.2">
      <c r="F650" s="5"/>
      <c r="G650" s="20"/>
      <c r="H650" s="5"/>
      <c r="I650" s="5"/>
    </row>
    <row r="651" spans="6:9" x14ac:dyDescent="0.2">
      <c r="F651" s="5"/>
      <c r="G651" s="20"/>
      <c r="H651" s="5"/>
      <c r="I651" s="5"/>
    </row>
    <row r="652" spans="6:9" x14ac:dyDescent="0.2">
      <c r="F652" s="5"/>
      <c r="G652" s="20"/>
      <c r="H652" s="5"/>
      <c r="I652" s="5"/>
    </row>
    <row r="653" spans="6:9" x14ac:dyDescent="0.2">
      <c r="F653" s="5"/>
      <c r="G653" s="20"/>
      <c r="H653" s="5"/>
      <c r="I653" s="5"/>
    </row>
    <row r="654" spans="6:9" x14ac:dyDescent="0.2">
      <c r="F654" s="5"/>
      <c r="G654" s="20"/>
      <c r="H654" s="5"/>
      <c r="I654" s="5"/>
    </row>
    <row r="655" spans="6:9" x14ac:dyDescent="0.2">
      <c r="F655" s="5"/>
      <c r="G655" s="20"/>
      <c r="H655" s="5"/>
      <c r="I655" s="5"/>
    </row>
    <row r="656" spans="6:9" x14ac:dyDescent="0.2">
      <c r="G656" s="21"/>
      <c r="H656" s="5"/>
      <c r="I656" s="5"/>
    </row>
    <row r="657" spans="7:9" x14ac:dyDescent="0.2">
      <c r="G657" s="21"/>
      <c r="H657" s="5"/>
      <c r="I657" s="5"/>
    </row>
    <row r="658" spans="7:9" x14ac:dyDescent="0.2">
      <c r="G658" s="21"/>
      <c r="I658" s="5"/>
    </row>
    <row r="659" spans="7:9" x14ac:dyDescent="0.2">
      <c r="G659" s="21"/>
      <c r="I659" s="5"/>
    </row>
    <row r="660" spans="7:9" x14ac:dyDescent="0.2">
      <c r="G660" s="21"/>
    </row>
    <row r="661" spans="7:9" x14ac:dyDescent="0.2">
      <c r="G661" s="21"/>
    </row>
    <row r="662" spans="7:9" x14ac:dyDescent="0.2">
      <c r="G662" s="21"/>
    </row>
    <row r="663" spans="7:9" x14ac:dyDescent="0.2">
      <c r="G663" s="21"/>
    </row>
    <row r="664" spans="7:9" x14ac:dyDescent="0.2">
      <c r="G664" s="21"/>
    </row>
    <row r="665" spans="7:9" x14ac:dyDescent="0.2">
      <c r="G665" s="21"/>
    </row>
    <row r="666" spans="7:9" x14ac:dyDescent="0.2">
      <c r="G666" s="21"/>
    </row>
    <row r="667" spans="7:9" x14ac:dyDescent="0.2">
      <c r="G667" s="21"/>
    </row>
    <row r="668" spans="7:9" x14ac:dyDescent="0.2">
      <c r="G668" s="21"/>
    </row>
    <row r="669" spans="7:9" x14ac:dyDescent="0.2">
      <c r="G669" s="21"/>
    </row>
    <row r="670" spans="7:9" x14ac:dyDescent="0.2">
      <c r="G670" s="21"/>
    </row>
    <row r="671" spans="7:9" x14ac:dyDescent="0.2">
      <c r="G671" s="21"/>
    </row>
    <row r="672" spans="7:9" x14ac:dyDescent="0.2">
      <c r="G672" s="21"/>
    </row>
    <row r="673" spans="7:7" x14ac:dyDescent="0.2">
      <c r="G673" s="21"/>
    </row>
    <row r="674" spans="7:7" x14ac:dyDescent="0.2">
      <c r="G674" s="21"/>
    </row>
    <row r="675" spans="7:7" x14ac:dyDescent="0.2">
      <c r="G675" s="21"/>
    </row>
    <row r="676" spans="7:7" x14ac:dyDescent="0.2">
      <c r="G676" s="21"/>
    </row>
    <row r="677" spans="7:7" x14ac:dyDescent="0.2">
      <c r="G677" s="21"/>
    </row>
    <row r="678" spans="7:7" x14ac:dyDescent="0.2">
      <c r="G678" s="21"/>
    </row>
    <row r="679" spans="7:7" x14ac:dyDescent="0.2">
      <c r="G679" s="21"/>
    </row>
    <row r="680" spans="7:7" x14ac:dyDescent="0.2">
      <c r="G680" s="21"/>
    </row>
    <row r="681" spans="7:7" x14ac:dyDescent="0.2">
      <c r="G681" s="21"/>
    </row>
    <row r="682" spans="7:7" x14ac:dyDescent="0.2">
      <c r="G682" s="21"/>
    </row>
    <row r="683" spans="7:7" x14ac:dyDescent="0.2">
      <c r="G683" s="21"/>
    </row>
    <row r="684" spans="7:7" x14ac:dyDescent="0.2">
      <c r="G684" s="21"/>
    </row>
    <row r="685" spans="7:7" x14ac:dyDescent="0.2">
      <c r="G685" s="21"/>
    </row>
    <row r="686" spans="7:7" x14ac:dyDescent="0.2">
      <c r="G686" s="21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04"/>
  <sheetViews>
    <sheetView view="pageBreakPreview" zoomScaleNormal="100" zoomScaleSheetLayoutView="100" workbookViewId="0">
      <pane ySplit="2" topLeftCell="A45" activePane="bottomLeft" state="frozen"/>
      <selection pane="bottomLeft" activeCell="A65" sqref="A65:XFD65"/>
    </sheetView>
  </sheetViews>
  <sheetFormatPr defaultRowHeight="15.75" x14ac:dyDescent="0.3"/>
  <cols>
    <col min="1" max="1" width="7.28515625" style="44" customWidth="1"/>
    <col min="2" max="2" width="16.7109375" style="37" customWidth="1"/>
    <col min="3" max="3" width="16" style="37" customWidth="1"/>
    <col min="4" max="4" width="17.140625" style="45" customWidth="1"/>
    <col min="5" max="5" width="7.28515625" style="44" customWidth="1"/>
    <col min="6" max="6" width="9.5703125" style="46" customWidth="1"/>
    <col min="7" max="7" width="10.28515625" style="46" customWidth="1"/>
    <col min="8" max="8" width="10.140625" style="46" customWidth="1"/>
    <col min="9" max="9" width="10.28515625" style="47" customWidth="1"/>
    <col min="10" max="10" width="12.85546875" style="37" customWidth="1"/>
    <col min="11" max="11" width="8" style="37" customWidth="1"/>
    <col min="12" max="16384" width="9.140625" style="37"/>
  </cols>
  <sheetData>
    <row r="1" spans="1:10" ht="6.75" customHeight="1" x14ac:dyDescent="0.3">
      <c r="A1" s="32"/>
      <c r="B1" s="33"/>
      <c r="C1" s="33"/>
      <c r="D1" s="34"/>
      <c r="E1" s="32"/>
      <c r="F1" s="35"/>
      <c r="G1" s="35"/>
      <c r="H1" s="35"/>
      <c r="I1" s="36"/>
    </row>
    <row r="2" spans="1:10" s="43" customFormat="1" ht="28.5" x14ac:dyDescent="0.2">
      <c r="A2" s="38" t="s">
        <v>26</v>
      </c>
      <c r="B2" s="39" t="s">
        <v>21</v>
      </c>
      <c r="C2" s="40" t="s">
        <v>27</v>
      </c>
      <c r="D2" s="40" t="s">
        <v>28</v>
      </c>
      <c r="E2" s="38" t="s">
        <v>26</v>
      </c>
      <c r="F2" s="35" t="s">
        <v>24</v>
      </c>
      <c r="G2" s="41" t="s">
        <v>42</v>
      </c>
      <c r="H2" s="35" t="s">
        <v>43</v>
      </c>
      <c r="I2" s="36" t="s">
        <v>25</v>
      </c>
      <c r="J2" s="42"/>
    </row>
    <row r="3" spans="1:10" s="43" customFormat="1" ht="14.25" x14ac:dyDescent="0.2">
      <c r="A3" s="66">
        <v>362</v>
      </c>
      <c r="B3" s="68" t="s">
        <v>54</v>
      </c>
      <c r="C3" t="s">
        <v>55</v>
      </c>
      <c r="D3" t="s">
        <v>56</v>
      </c>
      <c r="E3" s="66">
        <v>362</v>
      </c>
      <c r="F3" s="46">
        <v>1.4410000000000001</v>
      </c>
      <c r="G3" s="67">
        <v>3.0649999999999999</v>
      </c>
      <c r="H3" s="46">
        <f t="shared" ref="H3" si="0">G3-F3</f>
        <v>1.6239999999999999</v>
      </c>
      <c r="I3" s="47">
        <f t="shared" ref="I3" si="1">F3/G3*100</f>
        <v>47.014681892332796</v>
      </c>
      <c r="J3" s="42"/>
    </row>
    <row r="4" spans="1:10" s="43" customFormat="1" ht="14.25" x14ac:dyDescent="0.2">
      <c r="A4" s="66">
        <v>414</v>
      </c>
      <c r="B4" s="68" t="s">
        <v>54</v>
      </c>
      <c r="C4" s="69" t="s">
        <v>57</v>
      </c>
      <c r="D4" s="69" t="s">
        <v>58</v>
      </c>
      <c r="E4" s="66">
        <v>414</v>
      </c>
      <c r="F4" s="46">
        <v>1.708</v>
      </c>
      <c r="G4" s="67">
        <v>4.258</v>
      </c>
      <c r="H4" s="46">
        <f t="shared" ref="H4:H5" si="2">G4-F4</f>
        <v>2.5499999999999998</v>
      </c>
      <c r="I4" s="47">
        <f t="shared" ref="I4:I5" si="3">F4/G4*100</f>
        <v>40.112728980742126</v>
      </c>
      <c r="J4" s="42"/>
    </row>
    <row r="5" spans="1:10" s="43" customFormat="1" ht="14.25" x14ac:dyDescent="0.2">
      <c r="A5" s="66">
        <v>436</v>
      </c>
      <c r="B5" s="68" t="s">
        <v>54</v>
      </c>
      <c r="C5" s="69" t="s">
        <v>59</v>
      </c>
      <c r="D5" s="69" t="s">
        <v>60</v>
      </c>
      <c r="E5" s="66">
        <v>436</v>
      </c>
      <c r="F5" s="46">
        <v>1.994</v>
      </c>
      <c r="G5" s="67">
        <v>4.7030000000000003</v>
      </c>
      <c r="H5" s="46">
        <f t="shared" si="2"/>
        <v>2.7090000000000005</v>
      </c>
      <c r="I5" s="47">
        <f t="shared" si="3"/>
        <v>42.398469062300656</v>
      </c>
      <c r="J5" s="42"/>
    </row>
    <row r="6" spans="1:10" s="43" customFormat="1" ht="14.25" x14ac:dyDescent="0.2">
      <c r="A6" s="66">
        <v>471</v>
      </c>
      <c r="B6" s="68" t="s">
        <v>54</v>
      </c>
      <c r="C6" s="69" t="s">
        <v>61</v>
      </c>
      <c r="D6" s="69" t="s">
        <v>62</v>
      </c>
      <c r="E6" s="66">
        <v>471</v>
      </c>
      <c r="F6" s="46">
        <v>1.5229999999999999</v>
      </c>
      <c r="G6" s="67">
        <v>3.4540000000000002</v>
      </c>
      <c r="H6" s="46">
        <f t="shared" ref="H6:H7" si="4">G6-F6</f>
        <v>1.9310000000000003</v>
      </c>
      <c r="I6" s="47">
        <f t="shared" ref="I6:I7" si="5">F6/G6*100</f>
        <v>44.093804284887085</v>
      </c>
      <c r="J6" s="42"/>
    </row>
    <row r="7" spans="1:10" s="43" customFormat="1" ht="14.25" x14ac:dyDescent="0.2">
      <c r="A7" s="66">
        <v>499</v>
      </c>
      <c r="B7" s="68" t="s">
        <v>54</v>
      </c>
      <c r="C7" s="69" t="s">
        <v>63</v>
      </c>
      <c r="D7" s="69" t="s">
        <v>64</v>
      </c>
      <c r="E7" s="66">
        <v>499</v>
      </c>
      <c r="F7" s="46">
        <v>1.7</v>
      </c>
      <c r="G7" s="67">
        <v>3.9729999999999999</v>
      </c>
      <c r="H7" s="46">
        <f t="shared" si="4"/>
        <v>2.2729999999999997</v>
      </c>
      <c r="I7" s="47">
        <f t="shared" si="5"/>
        <v>42.788824565819276</v>
      </c>
      <c r="J7" s="42"/>
    </row>
    <row r="8" spans="1:10" s="43" customFormat="1" ht="14.25" x14ac:dyDescent="0.2">
      <c r="A8" s="66">
        <v>563</v>
      </c>
      <c r="B8" s="68" t="s">
        <v>54</v>
      </c>
      <c r="C8" s="69" t="s">
        <v>65</v>
      </c>
      <c r="D8" s="69" t="s">
        <v>66</v>
      </c>
      <c r="E8" s="66">
        <v>563</v>
      </c>
      <c r="F8" s="46">
        <v>1.629</v>
      </c>
      <c r="G8" s="67">
        <v>3.2130000000000001</v>
      </c>
      <c r="H8" s="46">
        <f t="shared" ref="H8:H9" si="6">G8-F8</f>
        <v>1.5840000000000001</v>
      </c>
      <c r="I8" s="47">
        <f t="shared" ref="I8:I9" si="7">F8/G8*100</f>
        <v>50.700280112044815</v>
      </c>
      <c r="J8" s="42"/>
    </row>
    <row r="9" spans="1:10" s="43" customFormat="1" ht="14.25" x14ac:dyDescent="0.2">
      <c r="A9" s="66">
        <v>576</v>
      </c>
      <c r="B9" s="68" t="s">
        <v>54</v>
      </c>
      <c r="C9" s="69" t="s">
        <v>67</v>
      </c>
      <c r="D9" s="69" t="s">
        <v>68</v>
      </c>
      <c r="E9" s="66">
        <v>576</v>
      </c>
      <c r="F9" s="46">
        <v>1.3360000000000001</v>
      </c>
      <c r="G9" s="67">
        <v>3.3969999999999998</v>
      </c>
      <c r="H9" s="46">
        <f t="shared" si="6"/>
        <v>2.0609999999999999</v>
      </c>
      <c r="I9" s="47">
        <f t="shared" si="7"/>
        <v>39.328819546658821</v>
      </c>
      <c r="J9" s="42"/>
    </row>
    <row r="10" spans="1:10" s="43" customFormat="1" ht="14.25" x14ac:dyDescent="0.2">
      <c r="A10" s="66">
        <v>600</v>
      </c>
      <c r="B10" s="68" t="s">
        <v>54</v>
      </c>
      <c r="C10" t="s">
        <v>69</v>
      </c>
      <c r="D10" t="s">
        <v>70</v>
      </c>
      <c r="E10" s="66">
        <v>600</v>
      </c>
      <c r="F10" s="46">
        <v>1.516</v>
      </c>
      <c r="G10" s="67">
        <v>3.278</v>
      </c>
      <c r="H10" s="46">
        <f t="shared" ref="H10:H17" si="8">G10-F10</f>
        <v>1.762</v>
      </c>
      <c r="I10" s="47">
        <f t="shared" ref="I10:I17" si="9">F10/G10*100</f>
        <v>46.247712019524101</v>
      </c>
      <c r="J10" s="42"/>
    </row>
    <row r="11" spans="1:10" s="43" customFormat="1" ht="15" x14ac:dyDescent="0.25">
      <c r="A11" s="66">
        <v>604</v>
      </c>
      <c r="B11" s="68" t="s">
        <v>54</v>
      </c>
      <c r="C11" s="73" t="s">
        <v>71</v>
      </c>
      <c r="D11" s="73" t="s">
        <v>72</v>
      </c>
      <c r="E11" s="66">
        <v>604</v>
      </c>
      <c r="F11" s="46">
        <v>1.3089999999999999</v>
      </c>
      <c r="G11" s="67">
        <v>3.11</v>
      </c>
      <c r="H11" s="46">
        <f t="shared" si="8"/>
        <v>1.8009999999999999</v>
      </c>
      <c r="I11" s="47">
        <f t="shared" si="9"/>
        <v>42.090032154340832</v>
      </c>
      <c r="J11" s="42"/>
    </row>
    <row r="12" spans="1:10" s="43" customFormat="1" ht="14.25" x14ac:dyDescent="0.2">
      <c r="A12" s="66">
        <v>613</v>
      </c>
      <c r="B12" s="68" t="s">
        <v>54</v>
      </c>
      <c r="C12" s="69" t="s">
        <v>73</v>
      </c>
      <c r="D12" s="69" t="s">
        <v>74</v>
      </c>
      <c r="E12" s="66">
        <v>613</v>
      </c>
      <c r="F12" s="46">
        <v>1.4630000000000001</v>
      </c>
      <c r="G12" s="67">
        <v>3.1669999999999998</v>
      </c>
      <c r="H12" s="46">
        <f t="shared" si="8"/>
        <v>1.7039999999999997</v>
      </c>
      <c r="I12" s="47">
        <f t="shared" si="9"/>
        <v>46.195137353962743</v>
      </c>
      <c r="J12" s="42"/>
    </row>
    <row r="13" spans="1:10" s="43" customFormat="1" ht="15" x14ac:dyDescent="0.25">
      <c r="A13" s="66">
        <v>617</v>
      </c>
      <c r="B13" s="68" t="s">
        <v>54</v>
      </c>
      <c r="C13" s="73" t="s">
        <v>75</v>
      </c>
      <c r="D13" s="73" t="s">
        <v>76</v>
      </c>
      <c r="E13" s="66">
        <v>617</v>
      </c>
      <c r="F13" s="46">
        <v>1.25</v>
      </c>
      <c r="G13" s="67">
        <v>3.2629999999999999</v>
      </c>
      <c r="H13" s="46">
        <f t="shared" si="8"/>
        <v>2.0129999999999999</v>
      </c>
      <c r="I13" s="47">
        <f t="shared" si="9"/>
        <v>38.308305240576161</v>
      </c>
      <c r="J13" s="42"/>
    </row>
    <row r="14" spans="1:10" s="43" customFormat="1" ht="14.25" x14ac:dyDescent="0.2">
      <c r="A14" s="66">
        <v>620</v>
      </c>
      <c r="B14" s="68" t="s">
        <v>54</v>
      </c>
      <c r="C14" s="69" t="s">
        <v>77</v>
      </c>
      <c r="D14" s="69" t="s">
        <v>78</v>
      </c>
      <c r="E14" s="66">
        <v>620</v>
      </c>
      <c r="F14" s="46">
        <v>1.837</v>
      </c>
      <c r="G14" s="67">
        <v>4.157</v>
      </c>
      <c r="H14" s="46">
        <f t="shared" si="8"/>
        <v>2.3200000000000003</v>
      </c>
      <c r="I14" s="47">
        <f t="shared" si="9"/>
        <v>44.190522011065667</v>
      </c>
      <c r="J14" s="42"/>
    </row>
    <row r="15" spans="1:10" s="43" customFormat="1" ht="14.25" x14ac:dyDescent="0.2">
      <c r="A15" s="66">
        <v>622</v>
      </c>
      <c r="B15" s="68" t="s">
        <v>54</v>
      </c>
      <c r="C15" s="69" t="s">
        <v>79</v>
      </c>
      <c r="D15" s="69" t="s">
        <v>80</v>
      </c>
      <c r="E15" s="66">
        <v>622</v>
      </c>
      <c r="F15" s="46">
        <v>1.41</v>
      </c>
      <c r="G15" s="67">
        <v>4.048</v>
      </c>
      <c r="H15" s="46">
        <f t="shared" si="8"/>
        <v>2.6379999999999999</v>
      </c>
      <c r="I15" s="47">
        <f t="shared" si="9"/>
        <v>34.83201581027668</v>
      </c>
      <c r="J15" s="42"/>
    </row>
    <row r="16" spans="1:10" s="43" customFormat="1" ht="14.25" x14ac:dyDescent="0.2">
      <c r="A16" s="66">
        <v>626</v>
      </c>
      <c r="B16" s="68" t="s">
        <v>54</v>
      </c>
      <c r="C16" s="69" t="s">
        <v>81</v>
      </c>
      <c r="D16" s="69" t="s">
        <v>82</v>
      </c>
      <c r="E16" s="66">
        <v>626</v>
      </c>
      <c r="F16" s="46">
        <v>1.458</v>
      </c>
      <c r="G16" s="67">
        <v>3.7240000000000002</v>
      </c>
      <c r="H16" s="46">
        <f t="shared" si="8"/>
        <v>2.266</v>
      </c>
      <c r="I16" s="47">
        <f t="shared" si="9"/>
        <v>39.151450053705688</v>
      </c>
      <c r="J16" s="42"/>
    </row>
    <row r="17" spans="1:10" s="43" customFormat="1" ht="14.25" x14ac:dyDescent="0.2">
      <c r="A17" s="66">
        <v>634</v>
      </c>
      <c r="B17" s="68" t="s">
        <v>54</v>
      </c>
      <c r="C17" s="69" t="s">
        <v>83</v>
      </c>
      <c r="D17" s="69" t="s">
        <v>84</v>
      </c>
      <c r="E17" s="66">
        <v>634</v>
      </c>
      <c r="F17" s="46">
        <v>1.85</v>
      </c>
      <c r="G17" s="67">
        <v>3.5590000000000002</v>
      </c>
      <c r="H17" s="46">
        <f t="shared" si="8"/>
        <v>1.7090000000000001</v>
      </c>
      <c r="I17" s="47">
        <f t="shared" si="9"/>
        <v>51.980893509412752</v>
      </c>
      <c r="J17" s="42"/>
    </row>
    <row r="18" spans="1:10" s="43" customFormat="1" ht="14.25" x14ac:dyDescent="0.2">
      <c r="A18" s="66">
        <v>662</v>
      </c>
      <c r="B18" s="68" t="s">
        <v>54</v>
      </c>
      <c r="C18" s="69" t="s">
        <v>85</v>
      </c>
      <c r="D18" s="69" t="s">
        <v>86</v>
      </c>
      <c r="E18" s="66">
        <v>662</v>
      </c>
      <c r="F18" s="46">
        <v>1.696</v>
      </c>
      <c r="G18" s="67">
        <v>4.1319999999999997</v>
      </c>
      <c r="H18" s="46">
        <f t="shared" ref="H18:H24" si="10">G18-F18</f>
        <v>2.4359999999999999</v>
      </c>
      <c r="I18" s="47">
        <f t="shared" ref="I18:I24" si="11">F18/G18*100</f>
        <v>41.045498547918683</v>
      </c>
      <c r="J18" s="42"/>
    </row>
    <row r="19" spans="1:10" s="43" customFormat="1" ht="14.25" x14ac:dyDescent="0.2">
      <c r="A19" s="66">
        <v>664</v>
      </c>
      <c r="B19" s="68" t="s">
        <v>87</v>
      </c>
      <c r="C19" s="69" t="s">
        <v>88</v>
      </c>
      <c r="D19" s="69" t="s">
        <v>89</v>
      </c>
      <c r="E19" s="66">
        <v>664</v>
      </c>
      <c r="F19" s="46">
        <v>1.575</v>
      </c>
      <c r="G19" s="67">
        <v>3.8370000000000002</v>
      </c>
      <c r="H19" s="46">
        <f t="shared" si="10"/>
        <v>2.2620000000000005</v>
      </c>
      <c r="I19" s="47">
        <f t="shared" si="11"/>
        <v>41.047693510555114</v>
      </c>
      <c r="J19" s="42"/>
    </row>
    <row r="20" spans="1:10" s="43" customFormat="1" ht="14.25" x14ac:dyDescent="0.2">
      <c r="A20" s="66">
        <v>666</v>
      </c>
      <c r="B20" s="68" t="s">
        <v>87</v>
      </c>
      <c r="C20" s="69" t="s">
        <v>90</v>
      </c>
      <c r="D20" s="69" t="s">
        <v>91</v>
      </c>
      <c r="E20" s="66">
        <v>666</v>
      </c>
      <c r="F20" s="46">
        <v>1.4950000000000001</v>
      </c>
      <c r="G20" s="67">
        <v>3.2069999999999999</v>
      </c>
      <c r="H20" s="46">
        <f t="shared" si="10"/>
        <v>1.7119999999999997</v>
      </c>
      <c r="I20" s="47">
        <f t="shared" si="11"/>
        <v>46.616775802931095</v>
      </c>
      <c r="J20" s="42"/>
    </row>
    <row r="21" spans="1:10" s="43" customFormat="1" ht="14.25" x14ac:dyDescent="0.2">
      <c r="A21" s="66">
        <v>667</v>
      </c>
      <c r="B21" s="68" t="s">
        <v>87</v>
      </c>
      <c r="C21" s="69" t="s">
        <v>92</v>
      </c>
      <c r="D21" s="69" t="s">
        <v>93</v>
      </c>
      <c r="E21" s="66">
        <v>667</v>
      </c>
      <c r="F21" s="46">
        <v>1.593</v>
      </c>
      <c r="G21" s="67">
        <v>3.7440000000000002</v>
      </c>
      <c r="H21" s="46">
        <f t="shared" si="10"/>
        <v>2.1510000000000002</v>
      </c>
      <c r="I21" s="47">
        <f t="shared" si="11"/>
        <v>42.54807692307692</v>
      </c>
      <c r="J21" s="42"/>
    </row>
    <row r="22" spans="1:10" s="43" customFormat="1" ht="14.25" x14ac:dyDescent="0.2">
      <c r="A22" s="66">
        <v>674</v>
      </c>
      <c r="B22" s="68" t="s">
        <v>87</v>
      </c>
      <c r="C22" s="69" t="s">
        <v>94</v>
      </c>
      <c r="D22" s="69" t="s">
        <v>95</v>
      </c>
      <c r="E22" s="66">
        <v>674</v>
      </c>
      <c r="F22" s="46">
        <v>1.601</v>
      </c>
      <c r="G22" s="67">
        <v>3.6890000000000001</v>
      </c>
      <c r="H22" s="46">
        <f t="shared" si="10"/>
        <v>2.0880000000000001</v>
      </c>
      <c r="I22" s="47">
        <f t="shared" si="11"/>
        <v>43.399295201951752</v>
      </c>
      <c r="J22" s="42"/>
    </row>
    <row r="23" spans="1:10" s="43" customFormat="1" ht="14.25" x14ac:dyDescent="0.2">
      <c r="A23" s="66">
        <v>677</v>
      </c>
      <c r="B23" s="68" t="s">
        <v>87</v>
      </c>
      <c r="C23" s="69" t="s">
        <v>96</v>
      </c>
      <c r="D23" s="69" t="s">
        <v>97</v>
      </c>
      <c r="E23" s="66">
        <v>677</v>
      </c>
      <c r="F23" s="46">
        <v>1.9179999999999999</v>
      </c>
      <c r="G23" s="67">
        <v>3.3340000000000001</v>
      </c>
      <c r="H23" s="46">
        <f t="shared" si="10"/>
        <v>1.4160000000000001</v>
      </c>
      <c r="I23" s="47">
        <f t="shared" si="11"/>
        <v>57.528494301139766</v>
      </c>
      <c r="J23" s="42"/>
    </row>
    <row r="24" spans="1:10" s="43" customFormat="1" ht="14.25" x14ac:dyDescent="0.2">
      <c r="A24" s="66">
        <v>678</v>
      </c>
      <c r="B24" s="68" t="s">
        <v>87</v>
      </c>
      <c r="C24" s="69" t="s">
        <v>98</v>
      </c>
      <c r="D24" s="69" t="s">
        <v>99</v>
      </c>
      <c r="E24" s="66">
        <v>678</v>
      </c>
      <c r="F24" s="46">
        <v>1.4219999999999999</v>
      </c>
      <c r="G24" s="67">
        <v>2.968</v>
      </c>
      <c r="H24" s="46">
        <f t="shared" si="10"/>
        <v>1.546</v>
      </c>
      <c r="I24" s="47">
        <f t="shared" si="11"/>
        <v>47.911051212938006</v>
      </c>
      <c r="J24" s="42"/>
    </row>
    <row r="25" spans="1:10" s="43" customFormat="1" ht="14.25" x14ac:dyDescent="0.2">
      <c r="A25" s="38">
        <v>686</v>
      </c>
      <c r="B25" s="68" t="s">
        <v>87</v>
      </c>
      <c r="C25" s="69" t="s">
        <v>100</v>
      </c>
      <c r="D25" s="69" t="s">
        <v>101</v>
      </c>
      <c r="E25" s="38">
        <v>686</v>
      </c>
      <c r="F25" s="35">
        <v>1.2969999999999999</v>
      </c>
      <c r="G25" s="41">
        <v>2.99</v>
      </c>
      <c r="H25" s="35">
        <f t="shared" ref="H25:H26" si="12">G25-F25</f>
        <v>1.6930000000000003</v>
      </c>
      <c r="I25" s="36">
        <f t="shared" ref="I25:I26" si="13">F25/G25*100</f>
        <v>43.37792642140468</v>
      </c>
      <c r="J25" s="42"/>
    </row>
    <row r="26" spans="1:10" s="43" customFormat="1" ht="14.25" x14ac:dyDescent="0.2">
      <c r="A26" s="38">
        <v>688</v>
      </c>
      <c r="B26" s="68" t="s">
        <v>87</v>
      </c>
      <c r="C26" s="69" t="s">
        <v>102</v>
      </c>
      <c r="D26" s="69" t="s">
        <v>103</v>
      </c>
      <c r="E26" s="38">
        <v>688</v>
      </c>
      <c r="F26" s="35">
        <v>1.905</v>
      </c>
      <c r="G26" s="41">
        <v>3.3180000000000001</v>
      </c>
      <c r="H26" s="35">
        <f t="shared" si="12"/>
        <v>1.413</v>
      </c>
      <c r="I26" s="36">
        <f t="shared" si="13"/>
        <v>57.414104882459313</v>
      </c>
      <c r="J26" s="42"/>
    </row>
    <row r="27" spans="1:10" ht="15" x14ac:dyDescent="0.25">
      <c r="A27" s="38">
        <v>723</v>
      </c>
      <c r="B27" s="68" t="s">
        <v>87</v>
      </c>
      <c r="C27" s="69" t="s">
        <v>104</v>
      </c>
      <c r="D27" s="69" t="s">
        <v>105</v>
      </c>
      <c r="E27" s="38">
        <v>723</v>
      </c>
      <c r="F27" s="35">
        <v>2.0059999999999998</v>
      </c>
      <c r="G27" s="35">
        <v>3.6379999999999999</v>
      </c>
      <c r="H27" s="35">
        <f t="shared" ref="H27:H64" si="14">G27-F27</f>
        <v>1.6320000000000001</v>
      </c>
      <c r="I27" s="36">
        <f t="shared" ref="I27:I64" si="15">F27/G27*100</f>
        <v>55.140186915887845</v>
      </c>
    </row>
    <row r="28" spans="1:10" ht="15" x14ac:dyDescent="0.25">
      <c r="A28" s="38">
        <v>724</v>
      </c>
      <c r="B28" s="68" t="s">
        <v>87</v>
      </c>
      <c r="C28" s="69" t="s">
        <v>106</v>
      </c>
      <c r="D28" s="69" t="s">
        <v>107</v>
      </c>
      <c r="E28" s="38">
        <v>724</v>
      </c>
      <c r="F28" s="35">
        <v>1.613</v>
      </c>
      <c r="G28" s="35">
        <v>3.4489999999999998</v>
      </c>
      <c r="H28" s="35">
        <f t="shared" si="14"/>
        <v>1.8359999999999999</v>
      </c>
      <c r="I28" s="36">
        <f t="shared" si="15"/>
        <v>46.76717889243259</v>
      </c>
    </row>
    <row r="29" spans="1:10" ht="15" x14ac:dyDescent="0.25">
      <c r="A29" s="38">
        <v>725</v>
      </c>
      <c r="B29" s="70" t="s">
        <v>108</v>
      </c>
      <c r="C29" s="71" t="s">
        <v>109</v>
      </c>
      <c r="D29" s="71" t="s">
        <v>110</v>
      </c>
      <c r="E29" s="38">
        <v>725</v>
      </c>
      <c r="F29" s="35">
        <v>1.7410000000000001</v>
      </c>
      <c r="G29" s="35">
        <v>3.66</v>
      </c>
      <c r="H29" s="35">
        <f t="shared" si="14"/>
        <v>1.919</v>
      </c>
      <c r="I29" s="36">
        <f t="shared" si="15"/>
        <v>47.568306010928964</v>
      </c>
    </row>
    <row r="30" spans="1:10" ht="15" x14ac:dyDescent="0.25">
      <c r="A30" s="38">
        <v>726</v>
      </c>
      <c r="B30" s="70" t="s">
        <v>108</v>
      </c>
      <c r="C30" s="71" t="s">
        <v>111</v>
      </c>
      <c r="D30" s="71" t="s">
        <v>112</v>
      </c>
      <c r="E30" s="38">
        <v>726</v>
      </c>
      <c r="F30" s="35">
        <v>1.871</v>
      </c>
      <c r="G30" s="35">
        <v>3.3809999999999998</v>
      </c>
      <c r="H30" s="35">
        <f t="shared" si="14"/>
        <v>1.5099999999999998</v>
      </c>
      <c r="I30" s="36">
        <f t="shared" si="15"/>
        <v>55.338657202011241</v>
      </c>
    </row>
    <row r="31" spans="1:10" ht="15" x14ac:dyDescent="0.25">
      <c r="A31" s="38">
        <v>727</v>
      </c>
      <c r="B31" s="70" t="s">
        <v>108</v>
      </c>
      <c r="C31" s="71" t="s">
        <v>113</v>
      </c>
      <c r="D31" s="71" t="s">
        <v>114</v>
      </c>
      <c r="E31" s="38">
        <v>727</v>
      </c>
      <c r="F31" s="35">
        <v>1.909</v>
      </c>
      <c r="G31" s="35">
        <v>3.746</v>
      </c>
      <c r="H31" s="35">
        <f t="shared" si="14"/>
        <v>1.837</v>
      </c>
      <c r="I31" s="36">
        <f t="shared" si="15"/>
        <v>50.961025093433001</v>
      </c>
    </row>
    <row r="32" spans="1:10" ht="15" x14ac:dyDescent="0.25">
      <c r="A32" s="38">
        <v>728</v>
      </c>
      <c r="B32" s="70" t="s">
        <v>108</v>
      </c>
      <c r="C32" s="71" t="s">
        <v>115</v>
      </c>
      <c r="D32" s="71" t="s">
        <v>116</v>
      </c>
      <c r="E32" s="38">
        <v>728</v>
      </c>
      <c r="F32" s="35">
        <v>1.786</v>
      </c>
      <c r="G32" s="35">
        <v>3.6760000000000002</v>
      </c>
      <c r="H32" s="35">
        <f t="shared" si="14"/>
        <v>1.8900000000000001</v>
      </c>
      <c r="I32" s="36">
        <f t="shared" si="15"/>
        <v>48.585418933623501</v>
      </c>
    </row>
    <row r="33" spans="1:9" ht="15" x14ac:dyDescent="0.25">
      <c r="A33" s="38">
        <v>729</v>
      </c>
      <c r="B33" s="70" t="s">
        <v>108</v>
      </c>
      <c r="C33" s="71" t="s">
        <v>117</v>
      </c>
      <c r="D33" s="71" t="s">
        <v>118</v>
      </c>
      <c r="E33" s="38">
        <v>729</v>
      </c>
      <c r="F33" s="35">
        <v>1.9279999999999999</v>
      </c>
      <c r="G33" s="35">
        <v>4.0030000000000001</v>
      </c>
      <c r="H33" s="35">
        <f t="shared" si="14"/>
        <v>2.0750000000000002</v>
      </c>
      <c r="I33" s="36">
        <f t="shared" si="15"/>
        <v>48.163877092180861</v>
      </c>
    </row>
    <row r="34" spans="1:9" ht="15" x14ac:dyDescent="0.25">
      <c r="A34" s="38">
        <v>730</v>
      </c>
      <c r="B34" s="70" t="s">
        <v>108</v>
      </c>
      <c r="C34" s="71" t="s">
        <v>119</v>
      </c>
      <c r="D34" s="71" t="s">
        <v>120</v>
      </c>
      <c r="E34" s="38">
        <v>730</v>
      </c>
      <c r="F34" s="35">
        <v>1.4490000000000001</v>
      </c>
      <c r="G34" s="35">
        <v>2.992</v>
      </c>
      <c r="H34" s="35">
        <f t="shared" si="14"/>
        <v>1.5429999999999999</v>
      </c>
      <c r="I34" s="36">
        <f t="shared" si="15"/>
        <v>48.429144385026738</v>
      </c>
    </row>
    <row r="35" spans="1:9" ht="15" x14ac:dyDescent="0.25">
      <c r="A35" s="38">
        <v>731</v>
      </c>
      <c r="B35" s="70" t="s">
        <v>108</v>
      </c>
      <c r="C35" s="71" t="s">
        <v>121</v>
      </c>
      <c r="D35" s="71" t="s">
        <v>122</v>
      </c>
      <c r="E35" s="38">
        <v>731</v>
      </c>
      <c r="F35" s="35">
        <v>2.0219999999999998</v>
      </c>
      <c r="G35" s="35">
        <v>3.6349999999999998</v>
      </c>
      <c r="H35" s="35">
        <f t="shared" si="14"/>
        <v>1.613</v>
      </c>
      <c r="I35" s="36">
        <f t="shared" si="15"/>
        <v>55.625859697386517</v>
      </c>
    </row>
    <row r="36" spans="1:9" ht="15" x14ac:dyDescent="0.25">
      <c r="A36" s="38">
        <v>732</v>
      </c>
      <c r="B36" s="70" t="s">
        <v>108</v>
      </c>
      <c r="C36" s="71" t="s">
        <v>123</v>
      </c>
      <c r="D36" s="71" t="s">
        <v>124</v>
      </c>
      <c r="E36" s="38">
        <v>732</v>
      </c>
      <c r="F36" s="35">
        <v>1.538</v>
      </c>
      <c r="G36" s="35">
        <v>3.7040000000000002</v>
      </c>
      <c r="H36" s="35">
        <f t="shared" si="14"/>
        <v>2.1660000000000004</v>
      </c>
      <c r="I36" s="36">
        <f t="shared" si="15"/>
        <v>41.522678185745136</v>
      </c>
    </row>
    <row r="37" spans="1:9" ht="15" x14ac:dyDescent="0.25">
      <c r="A37" s="38">
        <v>733</v>
      </c>
      <c r="B37" s="70" t="s">
        <v>108</v>
      </c>
      <c r="C37" s="71" t="s">
        <v>125</v>
      </c>
      <c r="D37" s="71" t="s">
        <v>126</v>
      </c>
      <c r="E37" s="38">
        <v>733</v>
      </c>
      <c r="F37" s="35">
        <v>1.657</v>
      </c>
      <c r="G37" s="35">
        <v>3.0910000000000002</v>
      </c>
      <c r="H37" s="35">
        <f t="shared" si="14"/>
        <v>1.4340000000000002</v>
      </c>
      <c r="I37" s="36">
        <f t="shared" si="15"/>
        <v>53.607246845681011</v>
      </c>
    </row>
    <row r="38" spans="1:9" ht="15" x14ac:dyDescent="0.25">
      <c r="A38" s="38">
        <v>734</v>
      </c>
      <c r="B38" s="70" t="s">
        <v>108</v>
      </c>
      <c r="C38" s="71" t="s">
        <v>127</v>
      </c>
      <c r="D38" s="71" t="s">
        <v>128</v>
      </c>
      <c r="E38" s="38">
        <v>734</v>
      </c>
      <c r="F38" s="35">
        <v>2.4350000000000001</v>
      </c>
      <c r="G38" s="35">
        <v>3.819</v>
      </c>
      <c r="H38" s="35">
        <f t="shared" si="14"/>
        <v>1.3839999999999999</v>
      </c>
      <c r="I38" s="36">
        <f t="shared" si="15"/>
        <v>63.76014663524483</v>
      </c>
    </row>
    <row r="39" spans="1:9" ht="15" x14ac:dyDescent="0.25">
      <c r="A39" s="38">
        <v>735</v>
      </c>
      <c r="B39" s="70" t="s">
        <v>108</v>
      </c>
      <c r="C39" s="71" t="s">
        <v>129</v>
      </c>
      <c r="D39" s="71" t="s">
        <v>130</v>
      </c>
      <c r="E39" s="38">
        <v>735</v>
      </c>
      <c r="F39" s="35">
        <v>1.71</v>
      </c>
      <c r="G39" s="35">
        <v>3.258</v>
      </c>
      <c r="H39" s="35">
        <f t="shared" si="14"/>
        <v>1.548</v>
      </c>
      <c r="I39" s="36">
        <f t="shared" si="15"/>
        <v>52.486187845303867</v>
      </c>
    </row>
    <row r="40" spans="1:9" ht="15" x14ac:dyDescent="0.25">
      <c r="A40" s="38">
        <v>736</v>
      </c>
      <c r="B40" s="70" t="s">
        <v>108</v>
      </c>
      <c r="C40" s="71" t="s">
        <v>131</v>
      </c>
      <c r="D40" s="71" t="s">
        <v>132</v>
      </c>
      <c r="E40" s="38">
        <v>736</v>
      </c>
      <c r="F40" s="35">
        <v>1.3149999999999999</v>
      </c>
      <c r="G40" s="35">
        <v>3.423</v>
      </c>
      <c r="H40" s="35">
        <f t="shared" si="14"/>
        <v>2.1080000000000001</v>
      </c>
      <c r="I40" s="36">
        <f t="shared" si="15"/>
        <v>38.416593631317561</v>
      </c>
    </row>
    <row r="41" spans="1:9" ht="15" x14ac:dyDescent="0.25">
      <c r="A41" s="38">
        <v>737</v>
      </c>
      <c r="B41" s="70" t="s">
        <v>108</v>
      </c>
      <c r="C41" s="71" t="s">
        <v>133</v>
      </c>
      <c r="D41" s="71" t="s">
        <v>134</v>
      </c>
      <c r="E41" s="38">
        <v>737</v>
      </c>
      <c r="F41" s="35">
        <v>1.524</v>
      </c>
      <c r="G41" s="35">
        <v>3.5419999999999998</v>
      </c>
      <c r="H41" s="35">
        <f t="shared" si="14"/>
        <v>2.0179999999999998</v>
      </c>
      <c r="I41" s="36">
        <f t="shared" si="15"/>
        <v>43.026538678712598</v>
      </c>
    </row>
    <row r="42" spans="1:9" ht="15" x14ac:dyDescent="0.25">
      <c r="A42" s="38">
        <v>738</v>
      </c>
      <c r="B42" s="70" t="s">
        <v>108</v>
      </c>
      <c r="C42" s="71" t="s">
        <v>135</v>
      </c>
      <c r="D42" s="71" t="s">
        <v>136</v>
      </c>
      <c r="E42" s="38">
        <v>738</v>
      </c>
      <c r="F42" s="35">
        <v>2.5230000000000001</v>
      </c>
      <c r="G42" s="35">
        <v>4.0789999999999997</v>
      </c>
      <c r="H42" s="35">
        <f t="shared" si="14"/>
        <v>1.5559999999999996</v>
      </c>
      <c r="I42" s="36">
        <f t="shared" si="15"/>
        <v>61.853395440058847</v>
      </c>
    </row>
    <row r="43" spans="1:9" ht="15" x14ac:dyDescent="0.25">
      <c r="A43" s="38">
        <v>739</v>
      </c>
      <c r="B43" s="70" t="s">
        <v>137</v>
      </c>
      <c r="C43" s="72" t="s">
        <v>138</v>
      </c>
      <c r="D43" s="72" t="s">
        <v>139</v>
      </c>
      <c r="E43" s="38">
        <v>739</v>
      </c>
      <c r="F43" s="35">
        <v>1.595</v>
      </c>
      <c r="G43" s="35">
        <v>3.11</v>
      </c>
      <c r="H43" s="35">
        <f t="shared" si="14"/>
        <v>1.5149999999999999</v>
      </c>
      <c r="I43" s="36">
        <f t="shared" si="15"/>
        <v>51.286173633440512</v>
      </c>
    </row>
    <row r="44" spans="1:9" ht="15" x14ac:dyDescent="0.25">
      <c r="A44" s="38">
        <v>740</v>
      </c>
      <c r="B44" s="70" t="s">
        <v>137</v>
      </c>
      <c r="C44" s="72" t="s">
        <v>140</v>
      </c>
      <c r="D44" s="72" t="s">
        <v>141</v>
      </c>
      <c r="E44" s="38">
        <v>740</v>
      </c>
      <c r="F44" s="35">
        <v>1.5660000000000001</v>
      </c>
      <c r="G44" s="35">
        <v>3.6720000000000002</v>
      </c>
      <c r="H44" s="35">
        <f t="shared" si="14"/>
        <v>2.1059999999999999</v>
      </c>
      <c r="I44" s="36">
        <f t="shared" si="15"/>
        <v>42.647058823529413</v>
      </c>
    </row>
    <row r="45" spans="1:9" ht="15" x14ac:dyDescent="0.25">
      <c r="A45" s="38">
        <v>741</v>
      </c>
      <c r="B45" s="70" t="s">
        <v>137</v>
      </c>
      <c r="C45" s="72" t="s">
        <v>142</v>
      </c>
      <c r="D45" s="72" t="s">
        <v>143</v>
      </c>
      <c r="E45" s="38">
        <v>741</v>
      </c>
      <c r="F45" s="35">
        <v>1.833</v>
      </c>
      <c r="G45" s="35">
        <v>3.754</v>
      </c>
      <c r="H45" s="35">
        <f t="shared" si="14"/>
        <v>1.921</v>
      </c>
      <c r="I45" s="36">
        <f t="shared" si="15"/>
        <v>48.827916888652098</v>
      </c>
    </row>
    <row r="46" spans="1:9" ht="15" x14ac:dyDescent="0.25">
      <c r="A46" s="38">
        <v>742</v>
      </c>
      <c r="B46" s="70" t="s">
        <v>137</v>
      </c>
      <c r="C46" s="72" t="s">
        <v>106</v>
      </c>
      <c r="D46" s="72" t="s">
        <v>144</v>
      </c>
      <c r="E46" s="38">
        <v>742</v>
      </c>
      <c r="F46" s="35">
        <v>1.86</v>
      </c>
      <c r="G46" s="35">
        <v>3.7829999999999999</v>
      </c>
      <c r="H46" s="35">
        <f t="shared" si="14"/>
        <v>1.9229999999999998</v>
      </c>
      <c r="I46" s="36">
        <f t="shared" si="15"/>
        <v>49.167327517842985</v>
      </c>
    </row>
    <row r="47" spans="1:9" ht="15" x14ac:dyDescent="0.25">
      <c r="A47" s="38">
        <v>743</v>
      </c>
      <c r="B47" s="70" t="s">
        <v>137</v>
      </c>
      <c r="C47" s="72" t="s">
        <v>145</v>
      </c>
      <c r="D47" s="72" t="s">
        <v>146</v>
      </c>
      <c r="E47" s="38">
        <v>743</v>
      </c>
      <c r="F47" s="35">
        <v>2.1179999999999999</v>
      </c>
      <c r="G47" s="35">
        <v>3.9369999999999998</v>
      </c>
      <c r="H47" s="35">
        <f t="shared" si="14"/>
        <v>1.819</v>
      </c>
      <c r="I47" s="36">
        <f t="shared" si="15"/>
        <v>53.797307594615184</v>
      </c>
    </row>
    <row r="48" spans="1:9" ht="15" x14ac:dyDescent="0.25">
      <c r="A48" s="38">
        <v>744</v>
      </c>
      <c r="B48" s="70" t="s">
        <v>137</v>
      </c>
      <c r="C48" s="72" t="s">
        <v>82</v>
      </c>
      <c r="D48" s="72" t="s">
        <v>147</v>
      </c>
      <c r="E48" s="38">
        <v>744</v>
      </c>
      <c r="F48" s="35">
        <v>1.5509999999999999</v>
      </c>
      <c r="G48" s="35">
        <v>3.6110000000000002</v>
      </c>
      <c r="H48" s="35">
        <f t="shared" si="14"/>
        <v>2.0600000000000005</v>
      </c>
      <c r="I48" s="36">
        <f t="shared" si="15"/>
        <v>42.952090833564107</v>
      </c>
    </row>
    <row r="49" spans="1:9" ht="15" x14ac:dyDescent="0.25">
      <c r="A49" s="38">
        <v>745</v>
      </c>
      <c r="B49" s="70" t="s">
        <v>137</v>
      </c>
      <c r="C49" s="72" t="s">
        <v>148</v>
      </c>
      <c r="D49" s="72" t="s">
        <v>149</v>
      </c>
      <c r="E49" s="38">
        <v>745</v>
      </c>
      <c r="F49" s="35">
        <v>1.4490000000000001</v>
      </c>
      <c r="G49" s="35">
        <v>3.2709999999999999</v>
      </c>
      <c r="H49" s="35">
        <f t="shared" si="14"/>
        <v>1.8219999999999998</v>
      </c>
      <c r="I49" s="36">
        <f t="shared" si="15"/>
        <v>44.298379700397433</v>
      </c>
    </row>
    <row r="50" spans="1:9" ht="15" x14ac:dyDescent="0.25">
      <c r="A50" s="38">
        <v>746</v>
      </c>
      <c r="B50" s="70" t="s">
        <v>137</v>
      </c>
      <c r="C50" s="72" t="s">
        <v>150</v>
      </c>
      <c r="D50" s="72" t="s">
        <v>151</v>
      </c>
      <c r="E50" s="38">
        <v>746</v>
      </c>
      <c r="F50" s="35">
        <v>1.2370000000000001</v>
      </c>
      <c r="G50" s="35">
        <v>3.3809999999999998</v>
      </c>
      <c r="H50" s="35">
        <f t="shared" si="14"/>
        <v>2.1439999999999997</v>
      </c>
      <c r="I50" s="36">
        <f t="shared" si="15"/>
        <v>36.586808636498077</v>
      </c>
    </row>
    <row r="51" spans="1:9" ht="15" x14ac:dyDescent="0.25">
      <c r="A51" s="38">
        <v>747</v>
      </c>
      <c r="B51" s="70" t="s">
        <v>137</v>
      </c>
      <c r="C51" s="72" t="s">
        <v>152</v>
      </c>
      <c r="D51" s="72" t="s">
        <v>153</v>
      </c>
      <c r="E51" s="38">
        <v>747</v>
      </c>
      <c r="F51" s="35">
        <v>1.9430000000000001</v>
      </c>
      <c r="G51" s="35">
        <v>3.573</v>
      </c>
      <c r="H51" s="35">
        <f t="shared" si="14"/>
        <v>1.63</v>
      </c>
      <c r="I51" s="36">
        <f t="shared" si="15"/>
        <v>54.380072767982092</v>
      </c>
    </row>
    <row r="52" spans="1:9" ht="15" x14ac:dyDescent="0.25">
      <c r="A52" s="38">
        <v>748</v>
      </c>
      <c r="B52" s="70" t="s">
        <v>137</v>
      </c>
      <c r="C52" s="72" t="s">
        <v>154</v>
      </c>
      <c r="D52" s="72" t="s">
        <v>155</v>
      </c>
      <c r="E52" s="38">
        <v>748</v>
      </c>
      <c r="F52" s="35">
        <v>2.2320000000000002</v>
      </c>
      <c r="G52" s="35">
        <v>4.0359999999999996</v>
      </c>
      <c r="H52" s="35">
        <f t="shared" si="14"/>
        <v>1.8039999999999994</v>
      </c>
      <c r="I52" s="36">
        <f t="shared" si="15"/>
        <v>55.302279484638262</v>
      </c>
    </row>
    <row r="53" spans="1:9" ht="15" x14ac:dyDescent="0.25">
      <c r="A53" s="38">
        <v>749</v>
      </c>
      <c r="B53" s="70" t="s">
        <v>137</v>
      </c>
      <c r="C53" s="72" t="s">
        <v>156</v>
      </c>
      <c r="D53" s="72" t="s">
        <v>157</v>
      </c>
      <c r="E53" s="38">
        <v>749</v>
      </c>
      <c r="F53" s="35">
        <v>1.71</v>
      </c>
      <c r="G53" s="35">
        <v>3.3220000000000001</v>
      </c>
      <c r="H53" s="35">
        <f t="shared" si="14"/>
        <v>1.6120000000000001</v>
      </c>
      <c r="I53" s="36">
        <f t="shared" si="15"/>
        <v>51.47501505117399</v>
      </c>
    </row>
    <row r="54" spans="1:9" ht="15" x14ac:dyDescent="0.25">
      <c r="A54" s="38">
        <v>750</v>
      </c>
      <c r="B54" s="70" t="s">
        <v>137</v>
      </c>
      <c r="C54" s="72" t="s">
        <v>158</v>
      </c>
      <c r="D54" s="72" t="s">
        <v>126</v>
      </c>
      <c r="E54" s="38">
        <v>750</v>
      </c>
      <c r="F54" s="35">
        <v>1.7609999999999999</v>
      </c>
      <c r="G54" s="35">
        <v>3.5350000000000001</v>
      </c>
      <c r="H54" s="35">
        <f t="shared" si="14"/>
        <v>1.7740000000000002</v>
      </c>
      <c r="I54" s="36">
        <f t="shared" si="15"/>
        <v>49.816124469589809</v>
      </c>
    </row>
    <row r="55" spans="1:9" ht="15" x14ac:dyDescent="0.25">
      <c r="A55" s="38">
        <v>751</v>
      </c>
      <c r="B55" s="70" t="s">
        <v>137</v>
      </c>
      <c r="C55" s="72" t="s">
        <v>159</v>
      </c>
      <c r="D55" s="72" t="s">
        <v>160</v>
      </c>
      <c r="E55" s="38">
        <v>751</v>
      </c>
      <c r="F55" s="35">
        <v>1.6970000000000001</v>
      </c>
      <c r="G55" s="35">
        <v>3.7330000000000001</v>
      </c>
      <c r="H55" s="35">
        <f t="shared" si="14"/>
        <v>2.036</v>
      </c>
      <c r="I55" s="36">
        <f t="shared" si="15"/>
        <v>45.459416019287438</v>
      </c>
    </row>
    <row r="56" spans="1:9" ht="15" x14ac:dyDescent="0.25">
      <c r="A56" s="38">
        <v>752</v>
      </c>
      <c r="B56" s="70" t="s">
        <v>137</v>
      </c>
      <c r="C56" s="72" t="s">
        <v>161</v>
      </c>
      <c r="D56" s="72" t="s">
        <v>162</v>
      </c>
      <c r="E56" s="38">
        <v>752</v>
      </c>
      <c r="F56" s="35">
        <v>1.595</v>
      </c>
      <c r="G56" s="35">
        <v>4.1230000000000002</v>
      </c>
      <c r="H56" s="35">
        <f t="shared" si="14"/>
        <v>2.5280000000000005</v>
      </c>
      <c r="I56" s="36">
        <f t="shared" si="15"/>
        <v>38.685423235508118</v>
      </c>
    </row>
    <row r="57" spans="1:9" ht="15" x14ac:dyDescent="0.25">
      <c r="A57" s="38">
        <v>753</v>
      </c>
      <c r="B57" s="70" t="s">
        <v>137</v>
      </c>
      <c r="C57" s="72" t="s">
        <v>163</v>
      </c>
      <c r="D57" s="72" t="s">
        <v>164</v>
      </c>
      <c r="E57" s="38">
        <v>753</v>
      </c>
      <c r="F57" s="35">
        <v>2.4319999999999999</v>
      </c>
      <c r="G57" s="35">
        <v>4.0650000000000004</v>
      </c>
      <c r="H57" s="35">
        <f t="shared" si="14"/>
        <v>1.6330000000000005</v>
      </c>
      <c r="I57" s="36">
        <f t="shared" si="15"/>
        <v>59.827798277982765</v>
      </c>
    </row>
    <row r="58" spans="1:9" ht="15" x14ac:dyDescent="0.25">
      <c r="A58" s="38">
        <v>754</v>
      </c>
      <c r="B58" s="70" t="s">
        <v>137</v>
      </c>
      <c r="C58" s="72" t="s">
        <v>165</v>
      </c>
      <c r="D58" s="72" t="s">
        <v>166</v>
      </c>
      <c r="E58" s="38">
        <v>754</v>
      </c>
      <c r="F58" s="35">
        <v>2.214</v>
      </c>
      <c r="G58" s="35">
        <v>4.0549999999999997</v>
      </c>
      <c r="H58" s="35">
        <f t="shared" si="14"/>
        <v>1.8409999999999997</v>
      </c>
      <c r="I58" s="36">
        <f t="shared" si="15"/>
        <v>54.599260172626387</v>
      </c>
    </row>
    <row r="59" spans="1:9" ht="15" x14ac:dyDescent="0.25">
      <c r="A59" s="38">
        <v>755</v>
      </c>
      <c r="B59" s="70" t="s">
        <v>137</v>
      </c>
      <c r="C59" s="72" t="s">
        <v>167</v>
      </c>
      <c r="D59" s="72" t="s">
        <v>168</v>
      </c>
      <c r="E59" s="38">
        <v>755</v>
      </c>
      <c r="F59" s="35">
        <v>1.734</v>
      </c>
      <c r="G59" s="35">
        <v>3.492</v>
      </c>
      <c r="H59" s="35">
        <f t="shared" si="14"/>
        <v>1.758</v>
      </c>
      <c r="I59" s="36">
        <f t="shared" si="15"/>
        <v>49.656357388316152</v>
      </c>
    </row>
    <row r="60" spans="1:9" ht="15" x14ac:dyDescent="0.25">
      <c r="A60" s="38">
        <v>756</v>
      </c>
      <c r="B60" s="70" t="s">
        <v>169</v>
      </c>
      <c r="C60" s="71" t="s">
        <v>170</v>
      </c>
      <c r="D60" s="71" t="s">
        <v>171</v>
      </c>
      <c r="E60" s="38">
        <v>756</v>
      </c>
      <c r="F60" s="35">
        <v>2.105</v>
      </c>
      <c r="G60" s="35">
        <v>4.1319999999999997</v>
      </c>
      <c r="H60" s="35">
        <f t="shared" si="14"/>
        <v>2.0269999999999997</v>
      </c>
      <c r="I60" s="36">
        <f t="shared" si="15"/>
        <v>50.943852855759928</v>
      </c>
    </row>
    <row r="61" spans="1:9" ht="15" x14ac:dyDescent="0.25">
      <c r="A61" s="38">
        <v>757</v>
      </c>
      <c r="B61" s="70" t="s">
        <v>169</v>
      </c>
      <c r="C61" s="71" t="s">
        <v>123</v>
      </c>
      <c r="D61" s="71" t="s">
        <v>172</v>
      </c>
      <c r="E61" s="38">
        <v>757</v>
      </c>
      <c r="F61" s="35">
        <v>1.889</v>
      </c>
      <c r="G61" s="35">
        <v>4.2619999999999996</v>
      </c>
      <c r="H61" s="35">
        <f t="shared" si="14"/>
        <v>2.3729999999999993</v>
      </c>
      <c r="I61" s="36">
        <f t="shared" si="15"/>
        <v>44.321914594087289</v>
      </c>
    </row>
    <row r="62" spans="1:9" ht="15" x14ac:dyDescent="0.25">
      <c r="A62" s="38">
        <v>758</v>
      </c>
      <c r="B62" s="70" t="s">
        <v>169</v>
      </c>
      <c r="C62" s="71" t="s">
        <v>173</v>
      </c>
      <c r="D62" s="71" t="s">
        <v>174</v>
      </c>
      <c r="E62" s="38">
        <v>758</v>
      </c>
      <c r="F62" s="35">
        <v>2.2349999999999999</v>
      </c>
      <c r="G62" s="35">
        <v>4.2039999999999997</v>
      </c>
      <c r="H62" s="35">
        <f t="shared" si="14"/>
        <v>1.9689999999999999</v>
      </c>
      <c r="I62" s="36">
        <f t="shared" si="15"/>
        <v>53.163653663177925</v>
      </c>
    </row>
    <row r="63" spans="1:9" ht="15" x14ac:dyDescent="0.25">
      <c r="A63" s="38">
        <v>759</v>
      </c>
      <c r="B63" s="70" t="s">
        <v>169</v>
      </c>
      <c r="C63" s="71" t="s">
        <v>175</v>
      </c>
      <c r="D63" s="71" t="s">
        <v>176</v>
      </c>
      <c r="E63" s="38">
        <v>759</v>
      </c>
      <c r="F63" s="35">
        <v>1.9770000000000001</v>
      </c>
      <c r="G63" s="35">
        <v>4.0369999999999999</v>
      </c>
      <c r="H63" s="35">
        <f t="shared" si="14"/>
        <v>2.0599999999999996</v>
      </c>
      <c r="I63" s="36">
        <f t="shared" si="15"/>
        <v>48.972008917513008</v>
      </c>
    </row>
    <row r="64" spans="1:9" ht="15" x14ac:dyDescent="0.25">
      <c r="A64" s="38">
        <v>760</v>
      </c>
      <c r="B64" s="70" t="s">
        <v>169</v>
      </c>
      <c r="C64" s="71" t="s">
        <v>177</v>
      </c>
      <c r="D64" s="71" t="s">
        <v>178</v>
      </c>
      <c r="E64" s="38">
        <v>760</v>
      </c>
      <c r="F64" s="35">
        <v>1.909</v>
      </c>
      <c r="G64" s="35">
        <v>4.3330000000000002</v>
      </c>
      <c r="H64" s="35">
        <f t="shared" si="14"/>
        <v>2.4240000000000004</v>
      </c>
      <c r="I64" s="36">
        <f t="shared" si="15"/>
        <v>44.057235171936306</v>
      </c>
    </row>
    <row r="65" spans="1:9" ht="15" x14ac:dyDescent="0.25">
      <c r="A65" s="38">
        <v>761</v>
      </c>
      <c r="B65" s="70" t="s">
        <v>169</v>
      </c>
      <c r="C65" s="71" t="s">
        <v>181</v>
      </c>
      <c r="D65" s="71" t="s">
        <v>182</v>
      </c>
      <c r="E65" s="38">
        <v>761</v>
      </c>
      <c r="F65" s="35">
        <v>1.742</v>
      </c>
      <c r="G65" s="35">
        <v>3.2730000000000001</v>
      </c>
      <c r="H65" s="35">
        <f t="shared" ref="H65:H73" si="16">G65-F65</f>
        <v>1.5310000000000001</v>
      </c>
      <c r="I65" s="36">
        <f t="shared" ref="I65:I73" si="17">F65/G65*100</f>
        <v>53.223342499236168</v>
      </c>
    </row>
    <row r="66" spans="1:9" ht="15" x14ac:dyDescent="0.25">
      <c r="A66" s="38">
        <v>762</v>
      </c>
      <c r="B66" s="70" t="s">
        <v>169</v>
      </c>
      <c r="C66" s="71" t="s">
        <v>183</v>
      </c>
      <c r="D66" s="71" t="s">
        <v>184</v>
      </c>
      <c r="E66" s="38">
        <v>762</v>
      </c>
      <c r="F66" s="35">
        <v>1.6719999999999999</v>
      </c>
      <c r="G66" s="35">
        <v>3.4249999999999998</v>
      </c>
      <c r="H66" s="35">
        <f t="shared" si="16"/>
        <v>1.7529999999999999</v>
      </c>
      <c r="I66" s="36">
        <f t="shared" si="17"/>
        <v>48.817518248175183</v>
      </c>
    </row>
    <row r="67" spans="1:9" ht="15" x14ac:dyDescent="0.25">
      <c r="A67" s="38">
        <v>763</v>
      </c>
      <c r="B67" s="70" t="s">
        <v>169</v>
      </c>
      <c r="C67" s="71" t="s">
        <v>185</v>
      </c>
      <c r="D67" s="71" t="s">
        <v>186</v>
      </c>
      <c r="E67" s="38">
        <v>763</v>
      </c>
      <c r="F67" s="35">
        <v>1.915</v>
      </c>
      <c r="G67" s="35">
        <v>3.452</v>
      </c>
      <c r="H67" s="35">
        <f t="shared" si="16"/>
        <v>1.5369999999999999</v>
      </c>
      <c r="I67" s="36">
        <f t="shared" si="17"/>
        <v>55.475086906141371</v>
      </c>
    </row>
    <row r="68" spans="1:9" ht="15" x14ac:dyDescent="0.25">
      <c r="A68" s="38">
        <v>764</v>
      </c>
      <c r="B68" s="70" t="s">
        <v>169</v>
      </c>
      <c r="C68" s="71" t="s">
        <v>187</v>
      </c>
      <c r="D68" s="71" t="s">
        <v>188</v>
      </c>
      <c r="E68" s="38">
        <v>764</v>
      </c>
      <c r="F68" s="35">
        <v>1.4490000000000001</v>
      </c>
      <c r="G68" s="35">
        <v>3.403</v>
      </c>
      <c r="H68" s="35">
        <f t="shared" si="16"/>
        <v>1.954</v>
      </c>
      <c r="I68" s="36">
        <f t="shared" si="17"/>
        <v>42.58007640317367</v>
      </c>
    </row>
    <row r="69" spans="1:9" ht="15" x14ac:dyDescent="0.25">
      <c r="A69" s="38">
        <v>765</v>
      </c>
      <c r="B69" s="70" t="s">
        <v>169</v>
      </c>
      <c r="C69" s="71" t="s">
        <v>189</v>
      </c>
      <c r="D69" s="71" t="s">
        <v>190</v>
      </c>
      <c r="E69" s="38">
        <v>765</v>
      </c>
      <c r="F69" s="35">
        <v>2.1539999999999999</v>
      </c>
      <c r="G69" s="35">
        <v>4.0810000000000004</v>
      </c>
      <c r="H69" s="35">
        <f t="shared" si="16"/>
        <v>1.9270000000000005</v>
      </c>
      <c r="I69" s="36">
        <f t="shared" si="17"/>
        <v>52.781181083067864</v>
      </c>
    </row>
    <row r="70" spans="1:9" ht="15" x14ac:dyDescent="0.25">
      <c r="A70" s="38">
        <v>766</v>
      </c>
      <c r="B70" s="70" t="s">
        <v>169</v>
      </c>
      <c r="C70" s="71" t="s">
        <v>191</v>
      </c>
      <c r="D70" s="71" t="s">
        <v>192</v>
      </c>
      <c r="E70" s="38">
        <v>766</v>
      </c>
      <c r="F70" s="35">
        <v>1.8839999999999999</v>
      </c>
      <c r="G70" s="35">
        <v>4.2439999999999998</v>
      </c>
      <c r="H70" s="35">
        <f t="shared" si="16"/>
        <v>2.36</v>
      </c>
      <c r="I70" s="36">
        <f t="shared" si="17"/>
        <v>44.392082940622053</v>
      </c>
    </row>
    <row r="71" spans="1:9" ht="15" x14ac:dyDescent="0.25">
      <c r="A71" s="38">
        <v>767</v>
      </c>
      <c r="B71" s="70" t="s">
        <v>169</v>
      </c>
      <c r="C71" s="71" t="s">
        <v>193</v>
      </c>
      <c r="D71" s="71" t="s">
        <v>194</v>
      </c>
      <c r="E71" s="38">
        <v>767</v>
      </c>
      <c r="F71" s="35">
        <v>1.81</v>
      </c>
      <c r="G71" s="35">
        <v>3.641</v>
      </c>
      <c r="H71" s="35">
        <f t="shared" si="16"/>
        <v>1.831</v>
      </c>
      <c r="I71" s="36">
        <f t="shared" si="17"/>
        <v>49.711617687448509</v>
      </c>
    </row>
    <row r="72" spans="1:9" ht="15" x14ac:dyDescent="0.25">
      <c r="A72" s="38">
        <v>768</v>
      </c>
      <c r="B72" s="70" t="s">
        <v>169</v>
      </c>
      <c r="C72" s="71" t="s">
        <v>195</v>
      </c>
      <c r="D72" s="71" t="s">
        <v>196</v>
      </c>
      <c r="E72" s="38">
        <v>768</v>
      </c>
      <c r="F72" s="35">
        <v>1.4990000000000001</v>
      </c>
      <c r="G72" s="35">
        <v>4.2510000000000003</v>
      </c>
      <c r="H72" s="35">
        <f t="shared" si="16"/>
        <v>2.7520000000000002</v>
      </c>
      <c r="I72" s="36">
        <f t="shared" si="17"/>
        <v>35.262291225593977</v>
      </c>
    </row>
    <row r="73" spans="1:9" ht="15" x14ac:dyDescent="0.25">
      <c r="A73" s="38">
        <v>769</v>
      </c>
      <c r="B73" s="70" t="s">
        <v>169</v>
      </c>
      <c r="C73" s="71" t="s">
        <v>197</v>
      </c>
      <c r="D73" s="71" t="s">
        <v>198</v>
      </c>
      <c r="E73" s="38">
        <v>769</v>
      </c>
      <c r="F73" s="35">
        <v>1.643</v>
      </c>
      <c r="G73" s="35">
        <v>3.74</v>
      </c>
      <c r="H73" s="35">
        <f t="shared" si="16"/>
        <v>2.0970000000000004</v>
      </c>
      <c r="I73" s="36">
        <f t="shared" si="17"/>
        <v>43.930481283422459</v>
      </c>
    </row>
    <row r="74" spans="1:9" ht="15" x14ac:dyDescent="0.25">
      <c r="A74" s="38">
        <v>770</v>
      </c>
      <c r="B74" s="70" t="s">
        <v>169</v>
      </c>
      <c r="C74" s="71" t="s">
        <v>199</v>
      </c>
      <c r="D74" s="71" t="s">
        <v>200</v>
      </c>
      <c r="E74" s="38">
        <v>770</v>
      </c>
      <c r="F74" s="35">
        <v>1.2549999999999999</v>
      </c>
      <c r="G74" s="35">
        <v>3.3130000000000002</v>
      </c>
      <c r="H74" s="35">
        <f t="shared" ref="H74:H137" si="18">G74-F74</f>
        <v>2.0580000000000003</v>
      </c>
      <c r="I74" s="36">
        <f t="shared" ref="I74:I137" si="19">F74/G74*100</f>
        <v>37.881074554784178</v>
      </c>
    </row>
    <row r="75" spans="1:9" ht="15" x14ac:dyDescent="0.25">
      <c r="A75" s="38">
        <v>771</v>
      </c>
      <c r="B75" s="70" t="s">
        <v>169</v>
      </c>
      <c r="C75" s="71" t="s">
        <v>201</v>
      </c>
      <c r="D75" s="71" t="s">
        <v>202</v>
      </c>
      <c r="E75" s="38">
        <v>771</v>
      </c>
      <c r="F75" s="35">
        <v>1.4630000000000001</v>
      </c>
      <c r="G75" s="35">
        <v>3.8359999999999999</v>
      </c>
      <c r="H75" s="35">
        <f t="shared" si="18"/>
        <v>2.3729999999999998</v>
      </c>
      <c r="I75" s="36">
        <f t="shared" si="19"/>
        <v>38.138686131386869</v>
      </c>
    </row>
    <row r="76" spans="1:9" ht="15" x14ac:dyDescent="0.25">
      <c r="A76" s="38">
        <v>772</v>
      </c>
      <c r="B76" s="70" t="s">
        <v>169</v>
      </c>
      <c r="C76" s="71" t="s">
        <v>203</v>
      </c>
      <c r="D76" s="71" t="s">
        <v>204</v>
      </c>
      <c r="E76" s="38">
        <v>772</v>
      </c>
      <c r="F76" s="35">
        <v>1.272</v>
      </c>
      <c r="G76" s="35">
        <v>3.3540000000000001</v>
      </c>
      <c r="H76" s="35">
        <f t="shared" si="18"/>
        <v>2.0819999999999999</v>
      </c>
      <c r="I76" s="36">
        <f t="shared" si="19"/>
        <v>37.924865831842574</v>
      </c>
    </row>
    <row r="77" spans="1:9" ht="15" x14ac:dyDescent="0.25">
      <c r="A77" s="38">
        <v>773</v>
      </c>
      <c r="B77" s="70" t="s">
        <v>169</v>
      </c>
      <c r="C77" s="71" t="s">
        <v>205</v>
      </c>
      <c r="D77" s="71" t="s">
        <v>206</v>
      </c>
      <c r="E77" s="38">
        <v>773</v>
      </c>
      <c r="F77" s="35">
        <v>1.252</v>
      </c>
      <c r="G77" s="35">
        <v>3.335</v>
      </c>
      <c r="H77" s="35">
        <f t="shared" si="18"/>
        <v>2.0830000000000002</v>
      </c>
      <c r="I77" s="36">
        <f t="shared" si="19"/>
        <v>37.541229385307346</v>
      </c>
    </row>
    <row r="78" spans="1:9" ht="15" x14ac:dyDescent="0.25">
      <c r="A78" s="38">
        <v>774</v>
      </c>
      <c r="B78" s="70" t="s">
        <v>169</v>
      </c>
      <c r="C78" s="71" t="s">
        <v>207</v>
      </c>
      <c r="D78" s="71" t="s">
        <v>208</v>
      </c>
      <c r="E78" s="38">
        <v>774</v>
      </c>
      <c r="F78" s="35">
        <v>1.516</v>
      </c>
      <c r="G78" s="35">
        <v>3.3730000000000002</v>
      </c>
      <c r="H78" s="35">
        <f t="shared" si="18"/>
        <v>1.8570000000000002</v>
      </c>
      <c r="I78" s="36">
        <f t="shared" si="19"/>
        <v>44.945152683071449</v>
      </c>
    </row>
    <row r="79" spans="1:9" ht="15" x14ac:dyDescent="0.25">
      <c r="A79" s="38">
        <v>775</v>
      </c>
      <c r="B79" s="70" t="s">
        <v>169</v>
      </c>
      <c r="C79" s="71" t="s">
        <v>209</v>
      </c>
      <c r="D79" s="71" t="s">
        <v>210</v>
      </c>
      <c r="E79" s="38">
        <v>775</v>
      </c>
      <c r="F79" s="35">
        <v>1.4610000000000001</v>
      </c>
      <c r="G79" s="35">
        <v>3.1160000000000001</v>
      </c>
      <c r="H79" s="35">
        <f t="shared" si="18"/>
        <v>1.655</v>
      </c>
      <c r="I79" s="36">
        <f t="shared" si="19"/>
        <v>46.88703465982028</v>
      </c>
    </row>
    <row r="80" spans="1:9" ht="15" x14ac:dyDescent="0.25">
      <c r="A80" s="38">
        <v>776</v>
      </c>
      <c r="B80" s="70" t="s">
        <v>169</v>
      </c>
      <c r="C80" s="71" t="s">
        <v>211</v>
      </c>
      <c r="D80" s="71" t="s">
        <v>212</v>
      </c>
      <c r="E80" s="38">
        <v>776</v>
      </c>
      <c r="F80" s="35">
        <v>2.0249999999999999</v>
      </c>
      <c r="G80" s="35">
        <v>3.6989999999999998</v>
      </c>
      <c r="H80" s="35">
        <f t="shared" si="18"/>
        <v>1.6739999999999999</v>
      </c>
      <c r="I80" s="36">
        <f t="shared" si="19"/>
        <v>54.744525547445257</v>
      </c>
    </row>
    <row r="81" spans="1:9" ht="15" x14ac:dyDescent="0.25">
      <c r="A81" s="38">
        <v>777</v>
      </c>
      <c r="B81" s="70" t="s">
        <v>169</v>
      </c>
      <c r="C81" s="71" t="s">
        <v>213</v>
      </c>
      <c r="D81" s="71" t="s">
        <v>214</v>
      </c>
      <c r="E81" s="38">
        <v>777</v>
      </c>
      <c r="F81" s="35">
        <v>1.7689999999999999</v>
      </c>
      <c r="G81" s="35">
        <v>3.5470000000000002</v>
      </c>
      <c r="H81" s="35">
        <f t="shared" si="18"/>
        <v>1.7780000000000002</v>
      </c>
      <c r="I81" s="36">
        <f t="shared" si="19"/>
        <v>49.873132224414995</v>
      </c>
    </row>
    <row r="82" spans="1:9" ht="15" x14ac:dyDescent="0.25">
      <c r="A82" s="38">
        <v>778</v>
      </c>
      <c r="B82" s="70" t="s">
        <v>169</v>
      </c>
      <c r="C82" s="71" t="s">
        <v>215</v>
      </c>
      <c r="D82" s="71" t="s">
        <v>216</v>
      </c>
      <c r="E82" s="38">
        <v>778</v>
      </c>
      <c r="F82" s="35">
        <v>2.1440000000000001</v>
      </c>
      <c r="G82" s="35">
        <v>3.4079999999999999</v>
      </c>
      <c r="H82" s="35">
        <f t="shared" si="18"/>
        <v>1.2639999999999998</v>
      </c>
      <c r="I82" s="36">
        <f t="shared" si="19"/>
        <v>62.910798122065735</v>
      </c>
    </row>
    <row r="83" spans="1:9" ht="15" x14ac:dyDescent="0.25">
      <c r="A83" s="38">
        <v>779</v>
      </c>
      <c r="B83" s="70" t="s">
        <v>169</v>
      </c>
      <c r="C83" s="71" t="s">
        <v>217</v>
      </c>
      <c r="D83" s="71" t="s">
        <v>218</v>
      </c>
      <c r="E83" s="38">
        <v>779</v>
      </c>
      <c r="F83" s="35">
        <v>1.899</v>
      </c>
      <c r="G83" s="35">
        <v>3.923</v>
      </c>
      <c r="H83" s="35">
        <f t="shared" si="18"/>
        <v>2.024</v>
      </c>
      <c r="I83" s="36">
        <f t="shared" si="19"/>
        <v>48.406831506500126</v>
      </c>
    </row>
    <row r="84" spans="1:9" ht="15" x14ac:dyDescent="0.25">
      <c r="A84" s="38">
        <v>780</v>
      </c>
      <c r="B84" s="70" t="s">
        <v>169</v>
      </c>
      <c r="C84" s="71" t="s">
        <v>219</v>
      </c>
      <c r="D84" s="71" t="s">
        <v>220</v>
      </c>
      <c r="E84" s="38">
        <v>780</v>
      </c>
      <c r="F84" s="35">
        <v>1.363</v>
      </c>
      <c r="G84" s="35">
        <v>3.2149999999999999</v>
      </c>
      <c r="H84" s="35">
        <f t="shared" si="18"/>
        <v>1.8519999999999999</v>
      </c>
      <c r="I84" s="36">
        <f t="shared" si="19"/>
        <v>42.3950233281493</v>
      </c>
    </row>
    <row r="85" spans="1:9" ht="15" x14ac:dyDescent="0.25">
      <c r="A85" s="38">
        <v>781</v>
      </c>
      <c r="B85" s="70" t="s">
        <v>221</v>
      </c>
      <c r="C85" s="71" t="s">
        <v>222</v>
      </c>
      <c r="D85" s="71" t="s">
        <v>223</v>
      </c>
      <c r="E85" s="38">
        <v>781</v>
      </c>
      <c r="F85" s="35">
        <v>1.5660000000000001</v>
      </c>
      <c r="G85" s="35">
        <v>3.2250000000000001</v>
      </c>
      <c r="H85" s="35">
        <f t="shared" si="18"/>
        <v>1.659</v>
      </c>
      <c r="I85" s="36">
        <f t="shared" si="19"/>
        <v>48.558139534883722</v>
      </c>
    </row>
    <row r="86" spans="1:9" ht="15" x14ac:dyDescent="0.25">
      <c r="A86" s="38">
        <v>782</v>
      </c>
      <c r="B86" s="70" t="s">
        <v>221</v>
      </c>
      <c r="C86" s="71" t="s">
        <v>224</v>
      </c>
      <c r="D86" s="71" t="s">
        <v>225</v>
      </c>
      <c r="E86" s="38">
        <v>782</v>
      </c>
      <c r="F86" s="35">
        <v>1.401</v>
      </c>
      <c r="G86" s="35">
        <v>3.3290000000000002</v>
      </c>
      <c r="H86" s="35">
        <f t="shared" si="18"/>
        <v>1.9280000000000002</v>
      </c>
      <c r="I86" s="36">
        <f t="shared" si="19"/>
        <v>42.084710123160107</v>
      </c>
    </row>
    <row r="87" spans="1:9" ht="15" x14ac:dyDescent="0.25">
      <c r="A87" s="38">
        <v>783</v>
      </c>
      <c r="B87" s="70" t="s">
        <v>221</v>
      </c>
      <c r="C87" s="71" t="s">
        <v>226</v>
      </c>
      <c r="D87" s="71" t="s">
        <v>227</v>
      </c>
      <c r="E87" s="38">
        <v>783</v>
      </c>
      <c r="F87" s="35">
        <v>1.7010000000000001</v>
      </c>
      <c r="G87" s="35">
        <v>3.6829999999999998</v>
      </c>
      <c r="H87" s="35">
        <f t="shared" si="18"/>
        <v>1.9819999999999998</v>
      </c>
      <c r="I87" s="36">
        <f t="shared" si="19"/>
        <v>46.185175128970954</v>
      </c>
    </row>
    <row r="88" spans="1:9" ht="15" x14ac:dyDescent="0.25">
      <c r="A88" s="38">
        <v>784</v>
      </c>
      <c r="B88" s="70" t="s">
        <v>221</v>
      </c>
      <c r="C88" s="71" t="s">
        <v>228</v>
      </c>
      <c r="D88" s="71" t="s">
        <v>229</v>
      </c>
      <c r="E88" s="38">
        <v>784</v>
      </c>
      <c r="F88" s="35">
        <v>1.3480000000000001</v>
      </c>
      <c r="G88" s="35">
        <v>3.2250000000000001</v>
      </c>
      <c r="H88" s="35">
        <f t="shared" si="18"/>
        <v>1.877</v>
      </c>
      <c r="I88" s="36">
        <f t="shared" si="19"/>
        <v>41.798449612403104</v>
      </c>
    </row>
    <row r="89" spans="1:9" ht="15" x14ac:dyDescent="0.25">
      <c r="A89" s="38">
        <v>785</v>
      </c>
      <c r="B89" s="70" t="s">
        <v>221</v>
      </c>
      <c r="C89" s="71" t="s">
        <v>226</v>
      </c>
      <c r="D89" s="71" t="s">
        <v>186</v>
      </c>
      <c r="E89" s="38">
        <v>785</v>
      </c>
      <c r="F89" s="35">
        <v>1.421</v>
      </c>
      <c r="G89" s="35">
        <v>3.669</v>
      </c>
      <c r="H89" s="35">
        <f t="shared" si="18"/>
        <v>2.2480000000000002</v>
      </c>
      <c r="I89" s="36">
        <f t="shared" si="19"/>
        <v>38.729899155083132</v>
      </c>
    </row>
    <row r="90" spans="1:9" ht="15" x14ac:dyDescent="0.25">
      <c r="A90" s="38">
        <v>786</v>
      </c>
      <c r="B90" s="70" t="s">
        <v>221</v>
      </c>
      <c r="C90" s="71" t="s">
        <v>230</v>
      </c>
      <c r="D90" s="71" t="s">
        <v>231</v>
      </c>
      <c r="E90" s="38">
        <v>786</v>
      </c>
      <c r="F90" s="35">
        <v>1.6220000000000001</v>
      </c>
      <c r="G90" s="35">
        <v>3.6509999999999998</v>
      </c>
      <c r="H90" s="35">
        <f t="shared" si="18"/>
        <v>2.0289999999999999</v>
      </c>
      <c r="I90" s="36">
        <f t="shared" si="19"/>
        <v>44.426184606957001</v>
      </c>
    </row>
    <row r="91" spans="1:9" ht="15" x14ac:dyDescent="0.25">
      <c r="A91" s="38">
        <v>787</v>
      </c>
      <c r="B91" s="70" t="s">
        <v>221</v>
      </c>
      <c r="C91" s="71" t="s">
        <v>232</v>
      </c>
      <c r="D91" s="71" t="s">
        <v>233</v>
      </c>
      <c r="E91" s="38">
        <v>787</v>
      </c>
      <c r="F91" s="35">
        <v>1.792</v>
      </c>
      <c r="G91" s="35">
        <v>3.6829999999999998</v>
      </c>
      <c r="H91" s="35">
        <f t="shared" si="18"/>
        <v>1.8909999999999998</v>
      </c>
      <c r="I91" s="36">
        <f t="shared" si="19"/>
        <v>48.655986967146355</v>
      </c>
    </row>
    <row r="92" spans="1:9" ht="15" x14ac:dyDescent="0.25">
      <c r="A92" s="38">
        <v>788</v>
      </c>
      <c r="B92" s="70" t="s">
        <v>221</v>
      </c>
      <c r="C92" s="71" t="s">
        <v>234</v>
      </c>
      <c r="D92" s="71" t="s">
        <v>235</v>
      </c>
      <c r="E92" s="38">
        <v>788</v>
      </c>
      <c r="F92" s="35">
        <v>1.645</v>
      </c>
      <c r="G92" s="35">
        <v>3.37</v>
      </c>
      <c r="H92" s="35">
        <f t="shared" si="18"/>
        <v>1.7250000000000001</v>
      </c>
      <c r="I92" s="36">
        <f t="shared" si="19"/>
        <v>48.813056379821958</v>
      </c>
    </row>
    <row r="93" spans="1:9" ht="15" x14ac:dyDescent="0.25">
      <c r="A93" s="38">
        <v>789</v>
      </c>
      <c r="B93" s="70" t="s">
        <v>221</v>
      </c>
      <c r="C93" s="71" t="s">
        <v>236</v>
      </c>
      <c r="D93" s="71" t="s">
        <v>237</v>
      </c>
      <c r="E93" s="38">
        <v>789</v>
      </c>
      <c r="F93" s="35">
        <v>1.59</v>
      </c>
      <c r="G93" s="35">
        <v>3.3519999999999999</v>
      </c>
      <c r="H93" s="35">
        <f t="shared" si="18"/>
        <v>1.7619999999999998</v>
      </c>
      <c r="I93" s="36">
        <f t="shared" si="19"/>
        <v>47.434367541766115</v>
      </c>
    </row>
    <row r="94" spans="1:9" ht="15" x14ac:dyDescent="0.25">
      <c r="A94" s="38">
        <v>790</v>
      </c>
      <c r="B94" s="70" t="s">
        <v>221</v>
      </c>
      <c r="C94" s="71" t="s">
        <v>238</v>
      </c>
      <c r="D94" s="71" t="s">
        <v>239</v>
      </c>
      <c r="E94" s="38">
        <v>790</v>
      </c>
      <c r="F94" s="35">
        <v>2.0030000000000001</v>
      </c>
      <c r="G94" s="35">
        <v>3.9430000000000001</v>
      </c>
      <c r="H94" s="35">
        <f t="shared" si="18"/>
        <v>1.94</v>
      </c>
      <c r="I94" s="36">
        <f t="shared" si="19"/>
        <v>50.798884098402233</v>
      </c>
    </row>
    <row r="95" spans="1:9" ht="15" x14ac:dyDescent="0.25">
      <c r="A95" s="38">
        <v>791</v>
      </c>
      <c r="B95" s="70" t="s">
        <v>221</v>
      </c>
      <c r="C95" s="71" t="s">
        <v>240</v>
      </c>
      <c r="D95" s="71" t="s">
        <v>241</v>
      </c>
      <c r="E95" s="38">
        <v>791</v>
      </c>
      <c r="F95" s="35">
        <v>1.7549999999999999</v>
      </c>
      <c r="G95" s="35">
        <v>4.3789999999999996</v>
      </c>
      <c r="H95" s="35">
        <f t="shared" si="18"/>
        <v>2.6239999999999997</v>
      </c>
      <c r="I95" s="36">
        <f t="shared" si="19"/>
        <v>40.07764329755652</v>
      </c>
    </row>
    <row r="96" spans="1:9" ht="15" x14ac:dyDescent="0.25">
      <c r="A96" s="38">
        <v>792</v>
      </c>
      <c r="B96" s="70" t="s">
        <v>242</v>
      </c>
      <c r="C96" s="71" t="s">
        <v>243</v>
      </c>
      <c r="D96" s="71" t="s">
        <v>244</v>
      </c>
      <c r="E96" s="38">
        <v>792</v>
      </c>
      <c r="F96" s="35">
        <v>1.952</v>
      </c>
      <c r="G96" s="35">
        <v>3.7989999999999999</v>
      </c>
      <c r="H96" s="35">
        <f t="shared" si="18"/>
        <v>1.847</v>
      </c>
      <c r="I96" s="36">
        <f t="shared" si="19"/>
        <v>51.381942616478014</v>
      </c>
    </row>
    <row r="97" spans="1:9" ht="15" x14ac:dyDescent="0.25">
      <c r="A97" s="38">
        <v>793</v>
      </c>
      <c r="B97" s="70" t="s">
        <v>242</v>
      </c>
      <c r="C97" s="71" t="s">
        <v>245</v>
      </c>
      <c r="D97" s="71" t="s">
        <v>246</v>
      </c>
      <c r="E97" s="38">
        <v>793</v>
      </c>
      <c r="F97" s="35">
        <v>1.419</v>
      </c>
      <c r="G97" s="35">
        <v>3.8660000000000001</v>
      </c>
      <c r="H97" s="35">
        <f t="shared" si="18"/>
        <v>2.4470000000000001</v>
      </c>
      <c r="I97" s="36">
        <f t="shared" si="19"/>
        <v>36.704604242110712</v>
      </c>
    </row>
    <row r="98" spans="1:9" ht="15" x14ac:dyDescent="0.25">
      <c r="A98" s="38">
        <v>794</v>
      </c>
      <c r="B98" s="70" t="s">
        <v>242</v>
      </c>
      <c r="C98" s="71" t="s">
        <v>247</v>
      </c>
      <c r="D98" s="71" t="s">
        <v>248</v>
      </c>
      <c r="E98" s="38">
        <v>794</v>
      </c>
      <c r="F98" s="35">
        <v>1.5529999999999999</v>
      </c>
      <c r="G98" s="35">
        <v>4.03</v>
      </c>
      <c r="H98" s="35">
        <f t="shared" si="18"/>
        <v>2.4770000000000003</v>
      </c>
      <c r="I98" s="36">
        <f t="shared" si="19"/>
        <v>38.535980148883368</v>
      </c>
    </row>
    <row r="99" spans="1:9" ht="15" x14ac:dyDescent="0.25">
      <c r="A99" s="38">
        <v>795</v>
      </c>
      <c r="B99" s="70" t="s">
        <v>242</v>
      </c>
      <c r="C99" s="71" t="s">
        <v>249</v>
      </c>
      <c r="D99" s="71" t="s">
        <v>250</v>
      </c>
      <c r="E99" s="38">
        <v>795</v>
      </c>
      <c r="F99" s="35">
        <v>2.052</v>
      </c>
      <c r="G99" s="35">
        <v>3.8660000000000001</v>
      </c>
      <c r="H99" s="35">
        <f t="shared" si="18"/>
        <v>1.8140000000000001</v>
      </c>
      <c r="I99" s="36">
        <f t="shared" si="19"/>
        <v>53.078116916709774</v>
      </c>
    </row>
    <row r="100" spans="1:9" ht="15" x14ac:dyDescent="0.25">
      <c r="A100" s="38">
        <v>796</v>
      </c>
      <c r="B100" s="70" t="s">
        <v>242</v>
      </c>
      <c r="C100" s="71" t="s">
        <v>251</v>
      </c>
      <c r="D100" s="71" t="s">
        <v>252</v>
      </c>
      <c r="E100" s="38">
        <v>796</v>
      </c>
      <c r="F100" s="35">
        <v>1.3819999999999999</v>
      </c>
      <c r="G100" s="35">
        <v>3.42</v>
      </c>
      <c r="H100" s="35">
        <f t="shared" si="18"/>
        <v>2.0380000000000003</v>
      </c>
      <c r="I100" s="36">
        <f t="shared" si="19"/>
        <v>40.409356725146196</v>
      </c>
    </row>
    <row r="101" spans="1:9" ht="15" x14ac:dyDescent="0.25">
      <c r="A101" s="38">
        <v>797</v>
      </c>
      <c r="B101" s="70" t="s">
        <v>242</v>
      </c>
      <c r="C101" s="71" t="s">
        <v>253</v>
      </c>
      <c r="D101" s="71" t="s">
        <v>254</v>
      </c>
      <c r="E101" s="38">
        <v>797</v>
      </c>
      <c r="F101" s="35">
        <v>1.708</v>
      </c>
      <c r="G101" s="35">
        <v>3.4540000000000002</v>
      </c>
      <c r="H101" s="35">
        <f t="shared" si="18"/>
        <v>1.7460000000000002</v>
      </c>
      <c r="I101" s="36">
        <f t="shared" si="19"/>
        <v>49.449913144180655</v>
      </c>
    </row>
    <row r="102" spans="1:9" ht="15" x14ac:dyDescent="0.25">
      <c r="A102" s="38">
        <v>798</v>
      </c>
      <c r="B102" s="70" t="s">
        <v>242</v>
      </c>
      <c r="C102" s="71" t="s">
        <v>255</v>
      </c>
      <c r="D102" s="71" t="s">
        <v>256</v>
      </c>
      <c r="E102" s="38">
        <v>798</v>
      </c>
      <c r="F102" s="35">
        <v>1.496</v>
      </c>
      <c r="G102" s="35">
        <v>3.4089999999999998</v>
      </c>
      <c r="H102" s="35">
        <f t="shared" si="18"/>
        <v>1.9129999999999998</v>
      </c>
      <c r="I102" s="36">
        <f t="shared" si="19"/>
        <v>43.883836902317398</v>
      </c>
    </row>
    <row r="103" spans="1:9" ht="15" x14ac:dyDescent="0.25">
      <c r="A103" s="38">
        <v>799</v>
      </c>
      <c r="B103" s="70" t="s">
        <v>242</v>
      </c>
      <c r="C103" s="71" t="s">
        <v>257</v>
      </c>
      <c r="D103" s="71" t="s">
        <v>258</v>
      </c>
      <c r="E103" s="38">
        <v>799</v>
      </c>
      <c r="F103" s="35">
        <v>1.746</v>
      </c>
      <c r="G103" s="35">
        <v>3.3839999999999999</v>
      </c>
      <c r="H103" s="35">
        <f t="shared" si="18"/>
        <v>1.6379999999999999</v>
      </c>
      <c r="I103" s="36">
        <f t="shared" si="19"/>
        <v>51.595744680851062</v>
      </c>
    </row>
    <row r="104" spans="1:9" ht="15" x14ac:dyDescent="0.25">
      <c r="A104" s="38">
        <v>800</v>
      </c>
      <c r="B104" s="70" t="s">
        <v>242</v>
      </c>
      <c r="C104" s="71" t="s">
        <v>259</v>
      </c>
      <c r="D104" s="71" t="s">
        <v>260</v>
      </c>
      <c r="E104" s="38">
        <v>800</v>
      </c>
      <c r="F104" s="35">
        <v>1.3</v>
      </c>
      <c r="G104" s="35">
        <v>3.593</v>
      </c>
      <c r="H104" s="35">
        <f t="shared" si="18"/>
        <v>2.2930000000000001</v>
      </c>
      <c r="I104" s="36">
        <f t="shared" si="19"/>
        <v>36.18146395769552</v>
      </c>
    </row>
    <row r="105" spans="1:9" ht="15" x14ac:dyDescent="0.25">
      <c r="A105" s="38">
        <v>801</v>
      </c>
      <c r="B105" s="70" t="s">
        <v>242</v>
      </c>
      <c r="C105" s="71" t="s">
        <v>261</v>
      </c>
      <c r="D105" s="71" t="s">
        <v>262</v>
      </c>
      <c r="E105" s="38">
        <v>801</v>
      </c>
      <c r="F105" s="35">
        <v>1.1120000000000001</v>
      </c>
      <c r="G105" s="35">
        <v>3.2909999999999999</v>
      </c>
      <c r="H105" s="35">
        <f t="shared" si="18"/>
        <v>2.1789999999999998</v>
      </c>
      <c r="I105" s="36">
        <f t="shared" si="19"/>
        <v>33.789121847462781</v>
      </c>
    </row>
    <row r="106" spans="1:9" ht="15" x14ac:dyDescent="0.25">
      <c r="A106" s="38">
        <v>802</v>
      </c>
      <c r="B106" s="70" t="s">
        <v>242</v>
      </c>
      <c r="C106" s="71" t="s">
        <v>263</v>
      </c>
      <c r="D106" s="71" t="s">
        <v>264</v>
      </c>
      <c r="E106" s="38">
        <v>802</v>
      </c>
      <c r="F106" s="35">
        <v>1.3979999999999999</v>
      </c>
      <c r="G106" s="35">
        <v>3.62</v>
      </c>
      <c r="H106" s="35">
        <f t="shared" si="18"/>
        <v>2.2220000000000004</v>
      </c>
      <c r="I106" s="36">
        <f t="shared" si="19"/>
        <v>38.618784530386733</v>
      </c>
    </row>
    <row r="107" spans="1:9" ht="15" x14ac:dyDescent="0.25">
      <c r="A107" s="38">
        <v>803</v>
      </c>
      <c r="B107" s="70" t="s">
        <v>242</v>
      </c>
      <c r="C107" s="71" t="s">
        <v>81</v>
      </c>
      <c r="D107" s="71" t="s">
        <v>68</v>
      </c>
      <c r="E107" s="38">
        <v>803</v>
      </c>
      <c r="F107" s="35">
        <v>1.7230000000000001</v>
      </c>
      <c r="G107" s="35">
        <v>3.754</v>
      </c>
      <c r="H107" s="35">
        <f t="shared" si="18"/>
        <v>2.0309999999999997</v>
      </c>
      <c r="I107" s="36">
        <f t="shared" si="19"/>
        <v>45.897709110282371</v>
      </c>
    </row>
    <row r="108" spans="1:9" ht="15" x14ac:dyDescent="0.25">
      <c r="A108" s="38">
        <v>804</v>
      </c>
      <c r="B108" s="70" t="s">
        <v>242</v>
      </c>
      <c r="C108" s="71" t="s">
        <v>265</v>
      </c>
      <c r="D108" s="71" t="s">
        <v>266</v>
      </c>
      <c r="E108" s="38">
        <v>804</v>
      </c>
      <c r="F108" s="35">
        <v>1.6539999999999999</v>
      </c>
      <c r="G108" s="35">
        <v>4.327</v>
      </c>
      <c r="H108" s="35">
        <f t="shared" si="18"/>
        <v>2.673</v>
      </c>
      <c r="I108" s="36">
        <f t="shared" si="19"/>
        <v>38.225098220476077</v>
      </c>
    </row>
    <row r="109" spans="1:9" ht="15" x14ac:dyDescent="0.25">
      <c r="A109" s="38">
        <v>805</v>
      </c>
      <c r="B109" s="70" t="s">
        <v>242</v>
      </c>
      <c r="C109" s="71" t="s">
        <v>267</v>
      </c>
      <c r="D109" s="71" t="s">
        <v>268</v>
      </c>
      <c r="E109" s="38">
        <v>805</v>
      </c>
      <c r="F109" s="35">
        <v>1.508</v>
      </c>
      <c r="G109" s="35">
        <v>4.2619999999999996</v>
      </c>
      <c r="H109" s="35">
        <f t="shared" si="18"/>
        <v>2.7539999999999996</v>
      </c>
      <c r="I109" s="36">
        <f t="shared" si="19"/>
        <v>35.382449554199908</v>
      </c>
    </row>
    <row r="110" spans="1:9" ht="15" x14ac:dyDescent="0.25">
      <c r="A110" s="38">
        <v>806</v>
      </c>
      <c r="B110" s="70" t="s">
        <v>242</v>
      </c>
      <c r="C110" s="71" t="s">
        <v>269</v>
      </c>
      <c r="D110" s="71" t="s">
        <v>270</v>
      </c>
      <c r="E110" s="38">
        <v>806</v>
      </c>
      <c r="F110" s="35">
        <v>1.722</v>
      </c>
      <c r="G110" s="35">
        <v>3.7530000000000001</v>
      </c>
      <c r="H110" s="35">
        <f t="shared" si="18"/>
        <v>2.0310000000000001</v>
      </c>
      <c r="I110" s="36">
        <f t="shared" si="19"/>
        <v>45.88329336530775</v>
      </c>
    </row>
    <row r="111" spans="1:9" ht="15" x14ac:dyDescent="0.25">
      <c r="A111" s="38">
        <v>807</v>
      </c>
      <c r="B111" s="70" t="s">
        <v>242</v>
      </c>
      <c r="C111" s="71" t="s">
        <v>271</v>
      </c>
      <c r="D111" s="71" t="s">
        <v>272</v>
      </c>
      <c r="E111" s="38">
        <v>807</v>
      </c>
      <c r="F111" s="35">
        <v>1.1519999999999999</v>
      </c>
      <c r="G111" s="35">
        <v>3.7810000000000001</v>
      </c>
      <c r="H111" s="35">
        <f t="shared" si="18"/>
        <v>2.6290000000000004</v>
      </c>
      <c r="I111" s="36">
        <f t="shared" si="19"/>
        <v>30.468130124305738</v>
      </c>
    </row>
    <row r="112" spans="1:9" ht="15" x14ac:dyDescent="0.25">
      <c r="A112" s="38">
        <v>808</v>
      </c>
      <c r="B112" s="70" t="s">
        <v>242</v>
      </c>
      <c r="C112" s="71" t="s">
        <v>273</v>
      </c>
      <c r="D112" s="71" t="s">
        <v>103</v>
      </c>
      <c r="E112" s="38">
        <v>808</v>
      </c>
      <c r="F112" s="35">
        <v>1.623</v>
      </c>
      <c r="G112" s="35">
        <v>3.7360000000000002</v>
      </c>
      <c r="H112" s="35">
        <f t="shared" si="18"/>
        <v>2.1130000000000004</v>
      </c>
      <c r="I112" s="36">
        <f t="shared" si="19"/>
        <v>43.442184154175585</v>
      </c>
    </row>
    <row r="113" spans="1:9" ht="15" x14ac:dyDescent="0.25">
      <c r="A113" s="38">
        <v>809</v>
      </c>
      <c r="B113" s="70" t="s">
        <v>242</v>
      </c>
      <c r="C113" s="71" t="s">
        <v>85</v>
      </c>
      <c r="D113" s="71" t="s">
        <v>274</v>
      </c>
      <c r="E113" s="38">
        <v>809</v>
      </c>
      <c r="F113" s="35">
        <v>1.425</v>
      </c>
      <c r="G113" s="35">
        <v>3.2040000000000002</v>
      </c>
      <c r="H113" s="35">
        <f t="shared" si="18"/>
        <v>1.7790000000000001</v>
      </c>
      <c r="I113" s="36">
        <f t="shared" si="19"/>
        <v>44.475655430711605</v>
      </c>
    </row>
    <row r="114" spans="1:9" ht="15" x14ac:dyDescent="0.25">
      <c r="A114" s="38">
        <v>810</v>
      </c>
      <c r="B114" s="70" t="s">
        <v>242</v>
      </c>
      <c r="C114" s="71" t="s">
        <v>275</v>
      </c>
      <c r="D114" s="71" t="s">
        <v>126</v>
      </c>
      <c r="E114" s="38">
        <v>810</v>
      </c>
      <c r="F114" s="35">
        <v>1.655</v>
      </c>
      <c r="G114" s="35">
        <v>3.69</v>
      </c>
      <c r="H114" s="35">
        <f t="shared" si="18"/>
        <v>2.0350000000000001</v>
      </c>
      <c r="I114" s="36">
        <f t="shared" si="19"/>
        <v>44.850948509485093</v>
      </c>
    </row>
    <row r="115" spans="1:9" ht="15" x14ac:dyDescent="0.25">
      <c r="A115" s="38">
        <v>811</v>
      </c>
      <c r="B115" s="70" t="s">
        <v>242</v>
      </c>
      <c r="C115" s="71" t="s">
        <v>276</v>
      </c>
      <c r="D115" s="71" t="s">
        <v>277</v>
      </c>
      <c r="E115" s="38">
        <v>811</v>
      </c>
      <c r="F115" s="35">
        <v>1.456</v>
      </c>
      <c r="G115" s="35">
        <v>4.0019999999999998</v>
      </c>
      <c r="H115" s="35">
        <f t="shared" si="18"/>
        <v>2.5459999999999998</v>
      </c>
      <c r="I115" s="36">
        <f t="shared" si="19"/>
        <v>36.381809095452269</v>
      </c>
    </row>
    <row r="116" spans="1:9" ht="15" x14ac:dyDescent="0.25">
      <c r="A116" s="38">
        <v>812</v>
      </c>
      <c r="B116" s="70" t="s">
        <v>242</v>
      </c>
      <c r="C116" s="71" t="s">
        <v>278</v>
      </c>
      <c r="D116" s="71" t="s">
        <v>279</v>
      </c>
      <c r="E116" s="38">
        <v>812</v>
      </c>
      <c r="F116" s="35">
        <v>1.3029999999999999</v>
      </c>
      <c r="G116" s="35">
        <v>3.9540000000000002</v>
      </c>
      <c r="H116" s="35">
        <f t="shared" si="18"/>
        <v>2.6510000000000002</v>
      </c>
      <c r="I116" s="36">
        <f t="shared" si="19"/>
        <v>32.953970662620129</v>
      </c>
    </row>
    <row r="117" spans="1:9" ht="15" x14ac:dyDescent="0.25">
      <c r="A117" s="38">
        <v>813</v>
      </c>
      <c r="B117" s="70" t="s">
        <v>242</v>
      </c>
      <c r="C117" s="71" t="s">
        <v>280</v>
      </c>
      <c r="D117" s="71" t="s">
        <v>281</v>
      </c>
      <c r="E117" s="38">
        <v>813</v>
      </c>
      <c r="F117" s="35">
        <v>1.663</v>
      </c>
      <c r="G117" s="35">
        <v>3.8940000000000001</v>
      </c>
      <c r="H117" s="35">
        <f t="shared" si="18"/>
        <v>2.2309999999999999</v>
      </c>
      <c r="I117" s="36">
        <f t="shared" si="19"/>
        <v>42.706728299948637</v>
      </c>
    </row>
    <row r="118" spans="1:9" ht="15" x14ac:dyDescent="0.25">
      <c r="A118" s="38">
        <v>814</v>
      </c>
      <c r="B118" s="70" t="s">
        <v>242</v>
      </c>
      <c r="C118" s="71" t="s">
        <v>282</v>
      </c>
      <c r="D118" s="71" t="s">
        <v>283</v>
      </c>
      <c r="E118" s="38">
        <v>814</v>
      </c>
      <c r="F118" s="35">
        <v>1.373</v>
      </c>
      <c r="G118" s="35">
        <v>3.6179999999999999</v>
      </c>
      <c r="H118" s="35">
        <f t="shared" si="18"/>
        <v>2.2450000000000001</v>
      </c>
      <c r="I118" s="36">
        <f t="shared" si="19"/>
        <v>37.949143173023771</v>
      </c>
    </row>
    <row r="119" spans="1:9" ht="15" x14ac:dyDescent="0.25">
      <c r="A119" s="38">
        <v>815</v>
      </c>
      <c r="B119" s="70" t="s">
        <v>242</v>
      </c>
      <c r="C119" s="71" t="s">
        <v>284</v>
      </c>
      <c r="D119" s="71" t="s">
        <v>285</v>
      </c>
      <c r="E119" s="38">
        <v>815</v>
      </c>
      <c r="F119" s="35">
        <v>1.6080000000000001</v>
      </c>
      <c r="G119" s="35">
        <v>3.44</v>
      </c>
      <c r="H119" s="35">
        <f t="shared" si="18"/>
        <v>1.8319999999999999</v>
      </c>
      <c r="I119" s="36">
        <f t="shared" si="19"/>
        <v>46.744186046511629</v>
      </c>
    </row>
    <row r="120" spans="1:9" ht="15" x14ac:dyDescent="0.25">
      <c r="A120" s="38">
        <v>816</v>
      </c>
      <c r="B120" s="70" t="s">
        <v>242</v>
      </c>
      <c r="C120" s="71" t="s">
        <v>286</v>
      </c>
      <c r="D120" s="71" t="s">
        <v>287</v>
      </c>
      <c r="E120" s="38">
        <v>816</v>
      </c>
      <c r="F120" s="35">
        <v>1.349</v>
      </c>
      <c r="G120" s="35">
        <v>3.3519999999999999</v>
      </c>
      <c r="H120" s="35">
        <f t="shared" si="18"/>
        <v>2.0030000000000001</v>
      </c>
      <c r="I120" s="36">
        <f t="shared" si="19"/>
        <v>40.244630071599047</v>
      </c>
    </row>
    <row r="121" spans="1:9" ht="15" x14ac:dyDescent="0.25">
      <c r="A121" s="38">
        <v>817</v>
      </c>
      <c r="B121" s="70" t="s">
        <v>242</v>
      </c>
      <c r="C121" s="71" t="s">
        <v>288</v>
      </c>
      <c r="D121" s="71" t="s">
        <v>289</v>
      </c>
      <c r="E121" s="38">
        <v>817</v>
      </c>
      <c r="F121" s="35">
        <v>1.7949999999999999</v>
      </c>
      <c r="G121" s="35">
        <v>4.1399999999999997</v>
      </c>
      <c r="H121" s="35">
        <f t="shared" si="18"/>
        <v>2.3449999999999998</v>
      </c>
      <c r="I121" s="36">
        <f t="shared" si="19"/>
        <v>43.357487922705317</v>
      </c>
    </row>
    <row r="122" spans="1:9" ht="15" x14ac:dyDescent="0.25">
      <c r="A122" s="38">
        <v>818</v>
      </c>
      <c r="B122" s="70" t="s">
        <v>242</v>
      </c>
      <c r="C122" s="71" t="s">
        <v>290</v>
      </c>
      <c r="D122" s="71" t="s">
        <v>291</v>
      </c>
      <c r="E122" s="38">
        <v>818</v>
      </c>
      <c r="F122" s="35">
        <v>2.1909999999999998</v>
      </c>
      <c r="G122" s="35">
        <v>3.9910000000000001</v>
      </c>
      <c r="H122" s="35">
        <f t="shared" si="18"/>
        <v>1.8000000000000003</v>
      </c>
      <c r="I122" s="36">
        <f t="shared" si="19"/>
        <v>54.898521673765963</v>
      </c>
    </row>
    <row r="123" spans="1:9" ht="15" x14ac:dyDescent="0.25">
      <c r="A123" s="38">
        <v>819</v>
      </c>
      <c r="B123" s="70" t="s">
        <v>242</v>
      </c>
      <c r="C123" s="71" t="s">
        <v>292</v>
      </c>
      <c r="D123" s="71" t="s">
        <v>293</v>
      </c>
      <c r="E123" s="38">
        <v>819</v>
      </c>
      <c r="F123" s="35">
        <v>1.91</v>
      </c>
      <c r="G123" s="35">
        <v>3.8159999999999998</v>
      </c>
      <c r="H123" s="35">
        <f t="shared" si="18"/>
        <v>1.9059999999999999</v>
      </c>
      <c r="I123" s="36">
        <f t="shared" si="19"/>
        <v>50.052410901467503</v>
      </c>
    </row>
    <row r="124" spans="1:9" ht="15" x14ac:dyDescent="0.25">
      <c r="A124" s="38">
        <v>820</v>
      </c>
      <c r="B124" s="70" t="s">
        <v>294</v>
      </c>
      <c r="C124" s="71" t="s">
        <v>295</v>
      </c>
      <c r="D124" s="71" t="s">
        <v>296</v>
      </c>
      <c r="E124" s="38">
        <v>820</v>
      </c>
      <c r="F124" s="35">
        <v>1.339</v>
      </c>
      <c r="G124" s="35">
        <v>3.258</v>
      </c>
      <c r="H124" s="35">
        <f t="shared" si="18"/>
        <v>1.919</v>
      </c>
      <c r="I124" s="36">
        <f t="shared" si="19"/>
        <v>41.098833640270108</v>
      </c>
    </row>
    <row r="125" spans="1:9" ht="15" x14ac:dyDescent="0.25">
      <c r="A125" s="38">
        <v>821</v>
      </c>
      <c r="B125" s="70" t="s">
        <v>294</v>
      </c>
      <c r="C125" s="71" t="s">
        <v>297</v>
      </c>
      <c r="D125" s="71" t="s">
        <v>298</v>
      </c>
      <c r="E125" s="38">
        <v>821</v>
      </c>
      <c r="F125" s="35">
        <v>1.6339999999999999</v>
      </c>
      <c r="G125" s="35">
        <v>4.05</v>
      </c>
      <c r="H125" s="35">
        <f t="shared" si="18"/>
        <v>2.4159999999999999</v>
      </c>
      <c r="I125" s="36">
        <f t="shared" si="19"/>
        <v>40.345679012345684</v>
      </c>
    </row>
    <row r="126" spans="1:9" ht="15" x14ac:dyDescent="0.25">
      <c r="A126" s="38">
        <v>822</v>
      </c>
      <c r="B126" s="70" t="s">
        <v>294</v>
      </c>
      <c r="C126" s="71" t="s">
        <v>81</v>
      </c>
      <c r="D126" s="71" t="s">
        <v>299</v>
      </c>
      <c r="E126" s="38">
        <v>822</v>
      </c>
      <c r="F126" s="35">
        <v>1.6950000000000001</v>
      </c>
      <c r="G126" s="35">
        <v>3.952</v>
      </c>
      <c r="H126" s="35">
        <f t="shared" si="18"/>
        <v>2.2569999999999997</v>
      </c>
      <c r="I126" s="36">
        <f t="shared" si="19"/>
        <v>42.889676113360323</v>
      </c>
    </row>
    <row r="127" spans="1:9" ht="15" x14ac:dyDescent="0.25">
      <c r="A127" s="38">
        <v>823</v>
      </c>
      <c r="B127" s="70" t="s">
        <v>294</v>
      </c>
      <c r="C127" s="71" t="s">
        <v>295</v>
      </c>
      <c r="D127" s="71" t="s">
        <v>300</v>
      </c>
      <c r="E127" s="38">
        <v>823</v>
      </c>
      <c r="F127" s="35">
        <v>1.8009999999999999</v>
      </c>
      <c r="G127" s="35">
        <v>3.726</v>
      </c>
      <c r="H127" s="35">
        <f t="shared" si="18"/>
        <v>1.925</v>
      </c>
      <c r="I127" s="36">
        <f t="shared" si="19"/>
        <v>48.336017176596883</v>
      </c>
    </row>
    <row r="128" spans="1:9" ht="15" x14ac:dyDescent="0.25">
      <c r="A128" s="38">
        <v>824</v>
      </c>
      <c r="B128" s="70" t="s">
        <v>294</v>
      </c>
      <c r="C128" s="71" t="s">
        <v>301</v>
      </c>
      <c r="D128" s="71" t="s">
        <v>302</v>
      </c>
      <c r="E128" s="38">
        <v>824</v>
      </c>
      <c r="F128" s="35">
        <v>1.5269999999999999</v>
      </c>
      <c r="G128" s="35">
        <v>3.34</v>
      </c>
      <c r="H128" s="35">
        <f t="shared" si="18"/>
        <v>1.8129999999999999</v>
      </c>
      <c r="I128" s="36">
        <f t="shared" si="19"/>
        <v>45.718562874251496</v>
      </c>
    </row>
    <row r="129" spans="1:9" ht="15" x14ac:dyDescent="0.25">
      <c r="A129" s="38">
        <v>825</v>
      </c>
      <c r="B129" s="70" t="s">
        <v>294</v>
      </c>
      <c r="C129" s="71" t="s">
        <v>303</v>
      </c>
      <c r="D129" s="71" t="s">
        <v>304</v>
      </c>
      <c r="E129" s="38">
        <v>825</v>
      </c>
      <c r="F129" s="35">
        <v>1.611</v>
      </c>
      <c r="G129" s="35">
        <v>4.2149999999999999</v>
      </c>
      <c r="H129" s="35">
        <f t="shared" si="18"/>
        <v>2.6040000000000001</v>
      </c>
      <c r="I129" s="36">
        <f t="shared" si="19"/>
        <v>38.220640569395023</v>
      </c>
    </row>
    <row r="130" spans="1:9" ht="15" x14ac:dyDescent="0.25">
      <c r="A130" s="38">
        <v>826</v>
      </c>
      <c r="B130" s="70" t="s">
        <v>294</v>
      </c>
      <c r="C130" s="71" t="s">
        <v>305</v>
      </c>
      <c r="D130" s="71" t="s">
        <v>306</v>
      </c>
      <c r="E130" s="38">
        <v>826</v>
      </c>
      <c r="F130" s="35">
        <v>1.506</v>
      </c>
      <c r="G130" s="35">
        <v>3.9129999999999998</v>
      </c>
      <c r="H130" s="35">
        <f t="shared" si="18"/>
        <v>2.407</v>
      </c>
      <c r="I130" s="36">
        <f t="shared" si="19"/>
        <v>38.48709430104779</v>
      </c>
    </row>
    <row r="131" spans="1:9" ht="15" x14ac:dyDescent="0.25">
      <c r="A131" s="38">
        <v>827</v>
      </c>
      <c r="B131" s="70" t="s">
        <v>294</v>
      </c>
      <c r="C131" s="71" t="s">
        <v>307</v>
      </c>
      <c r="D131" s="71" t="s">
        <v>308</v>
      </c>
      <c r="E131" s="38">
        <v>827</v>
      </c>
      <c r="F131" s="35">
        <v>1.829</v>
      </c>
      <c r="G131" s="35">
        <v>4.3369999999999997</v>
      </c>
      <c r="H131" s="35">
        <f t="shared" si="18"/>
        <v>2.508</v>
      </c>
      <c r="I131" s="36">
        <f t="shared" si="19"/>
        <v>42.172008300668665</v>
      </c>
    </row>
    <row r="132" spans="1:9" ht="15" x14ac:dyDescent="0.25">
      <c r="A132" s="38">
        <v>828</v>
      </c>
      <c r="B132" s="70" t="s">
        <v>294</v>
      </c>
      <c r="C132" s="71" t="s">
        <v>309</v>
      </c>
      <c r="D132" s="71" t="s">
        <v>310</v>
      </c>
      <c r="E132" s="38">
        <v>828</v>
      </c>
      <c r="F132" s="35">
        <v>1.5349999999999999</v>
      </c>
      <c r="G132" s="35">
        <v>4</v>
      </c>
      <c r="H132" s="35">
        <f t="shared" si="18"/>
        <v>2.4649999999999999</v>
      </c>
      <c r="I132" s="36">
        <f t="shared" si="19"/>
        <v>38.375</v>
      </c>
    </row>
    <row r="133" spans="1:9" ht="15" x14ac:dyDescent="0.25">
      <c r="A133" s="38">
        <v>829</v>
      </c>
      <c r="B133" s="70" t="s">
        <v>294</v>
      </c>
      <c r="C133" s="71" t="s">
        <v>311</v>
      </c>
      <c r="D133" s="71" t="s">
        <v>312</v>
      </c>
      <c r="E133" s="38">
        <v>829</v>
      </c>
      <c r="F133" s="35">
        <v>2.1320000000000001</v>
      </c>
      <c r="G133" s="35">
        <v>4.0110000000000001</v>
      </c>
      <c r="H133" s="35">
        <f t="shared" si="18"/>
        <v>1.879</v>
      </c>
      <c r="I133" s="36">
        <f t="shared" si="19"/>
        <v>53.153826975816507</v>
      </c>
    </row>
    <row r="134" spans="1:9" ht="15" x14ac:dyDescent="0.25">
      <c r="A134" s="38">
        <v>830</v>
      </c>
      <c r="B134" s="70" t="s">
        <v>294</v>
      </c>
      <c r="C134" s="71" t="s">
        <v>313</v>
      </c>
      <c r="D134" s="71" t="s">
        <v>314</v>
      </c>
      <c r="E134" s="38">
        <v>830</v>
      </c>
      <c r="F134" s="35">
        <v>1.946</v>
      </c>
      <c r="G134" s="35">
        <v>3.6970000000000001</v>
      </c>
      <c r="H134" s="35">
        <f t="shared" si="18"/>
        <v>1.7510000000000001</v>
      </c>
      <c r="I134" s="36">
        <f t="shared" si="19"/>
        <v>52.637273464971599</v>
      </c>
    </row>
    <row r="135" spans="1:9" ht="15" x14ac:dyDescent="0.25">
      <c r="A135" s="38">
        <v>831</v>
      </c>
      <c r="B135" s="70" t="s">
        <v>294</v>
      </c>
      <c r="C135" s="71" t="s">
        <v>315</v>
      </c>
      <c r="D135" s="71" t="s">
        <v>103</v>
      </c>
      <c r="E135" s="38">
        <v>831</v>
      </c>
      <c r="F135" s="35">
        <v>1.163</v>
      </c>
      <c r="G135" s="35">
        <v>3.3559999999999999</v>
      </c>
      <c r="H135" s="35">
        <f t="shared" si="18"/>
        <v>2.1929999999999996</v>
      </c>
      <c r="I135" s="36">
        <f t="shared" si="19"/>
        <v>34.654350417163293</v>
      </c>
    </row>
    <row r="136" spans="1:9" ht="15" x14ac:dyDescent="0.25">
      <c r="A136" s="38">
        <v>832</v>
      </c>
      <c r="B136" s="70" t="s">
        <v>294</v>
      </c>
      <c r="C136" s="71" t="s">
        <v>316</v>
      </c>
      <c r="D136" s="71" t="s">
        <v>317</v>
      </c>
      <c r="E136" s="38">
        <v>832</v>
      </c>
      <c r="F136" s="35">
        <v>1.7330000000000001</v>
      </c>
      <c r="G136" s="35">
        <v>4.0220000000000002</v>
      </c>
      <c r="H136" s="35">
        <f t="shared" si="18"/>
        <v>2.2890000000000001</v>
      </c>
      <c r="I136" s="36">
        <f t="shared" si="19"/>
        <v>43.088015912481353</v>
      </c>
    </row>
    <row r="137" spans="1:9" ht="15" x14ac:dyDescent="0.25">
      <c r="A137" s="38">
        <v>833</v>
      </c>
      <c r="B137" s="70" t="s">
        <v>294</v>
      </c>
      <c r="C137" s="71" t="s">
        <v>285</v>
      </c>
      <c r="D137" s="71" t="s">
        <v>318</v>
      </c>
      <c r="E137" s="38">
        <v>833</v>
      </c>
      <c r="F137" s="35">
        <v>1.9419999999999999</v>
      </c>
      <c r="G137" s="35">
        <v>3.984</v>
      </c>
      <c r="H137" s="35">
        <f t="shared" si="18"/>
        <v>2.0419999999999998</v>
      </c>
      <c r="I137" s="36">
        <f t="shared" si="19"/>
        <v>48.744979919678713</v>
      </c>
    </row>
    <row r="138" spans="1:9" ht="15" x14ac:dyDescent="0.25">
      <c r="A138" s="38">
        <v>834</v>
      </c>
      <c r="B138" s="70" t="s">
        <v>294</v>
      </c>
      <c r="C138" s="71" t="s">
        <v>319</v>
      </c>
      <c r="D138" s="71" t="s">
        <v>320</v>
      </c>
      <c r="E138" s="38">
        <v>834</v>
      </c>
      <c r="F138" s="35">
        <v>1.738</v>
      </c>
      <c r="G138" s="35">
        <v>3.88</v>
      </c>
      <c r="H138" s="35">
        <f t="shared" ref="H138:H201" si="20">G138-F138</f>
        <v>2.1419999999999999</v>
      </c>
      <c r="I138" s="36">
        <f t="shared" ref="I138:I201" si="21">F138/G138*100</f>
        <v>44.793814432989691</v>
      </c>
    </row>
    <row r="139" spans="1:9" ht="15" x14ac:dyDescent="0.25">
      <c r="A139" s="38">
        <v>835</v>
      </c>
      <c r="B139" s="70" t="s">
        <v>294</v>
      </c>
      <c r="C139" s="71" t="s">
        <v>321</v>
      </c>
      <c r="D139" s="71" t="s">
        <v>322</v>
      </c>
      <c r="E139" s="38">
        <v>835</v>
      </c>
      <c r="F139" s="35">
        <v>1.573</v>
      </c>
      <c r="G139" s="35">
        <v>3.7650000000000001</v>
      </c>
      <c r="H139" s="35">
        <f t="shared" si="20"/>
        <v>2.1920000000000002</v>
      </c>
      <c r="I139" s="36">
        <f t="shared" si="21"/>
        <v>41.779548472775559</v>
      </c>
    </row>
    <row r="140" spans="1:9" ht="15" x14ac:dyDescent="0.25">
      <c r="A140" s="38">
        <v>836</v>
      </c>
      <c r="B140" s="70" t="s">
        <v>294</v>
      </c>
      <c r="C140" s="71" t="s">
        <v>323</v>
      </c>
      <c r="D140" s="71" t="s">
        <v>324</v>
      </c>
      <c r="E140" s="38">
        <v>836</v>
      </c>
      <c r="F140" s="35">
        <v>1.54</v>
      </c>
      <c r="G140" s="35">
        <v>3.379</v>
      </c>
      <c r="H140" s="35">
        <f t="shared" si="20"/>
        <v>1.839</v>
      </c>
      <c r="I140" s="36">
        <f t="shared" si="21"/>
        <v>45.575614087007992</v>
      </c>
    </row>
    <row r="141" spans="1:9" ht="15" x14ac:dyDescent="0.25">
      <c r="A141" s="38">
        <v>837</v>
      </c>
      <c r="B141" s="70" t="s">
        <v>294</v>
      </c>
      <c r="C141" s="71" t="s">
        <v>325</v>
      </c>
      <c r="D141" s="71" t="s">
        <v>326</v>
      </c>
      <c r="E141" s="38">
        <v>837</v>
      </c>
      <c r="F141" s="35">
        <v>1.5620000000000001</v>
      </c>
      <c r="G141" s="35">
        <v>4.085</v>
      </c>
      <c r="H141" s="35">
        <f t="shared" si="20"/>
        <v>2.5229999999999997</v>
      </c>
      <c r="I141" s="36">
        <f t="shared" si="21"/>
        <v>38.237454100367195</v>
      </c>
    </row>
    <row r="142" spans="1:9" ht="15" x14ac:dyDescent="0.25">
      <c r="A142" s="38">
        <v>838</v>
      </c>
      <c r="B142" s="70" t="s">
        <v>294</v>
      </c>
      <c r="C142" s="71" t="s">
        <v>133</v>
      </c>
      <c r="D142" s="71" t="s">
        <v>327</v>
      </c>
      <c r="E142" s="38">
        <v>838</v>
      </c>
      <c r="F142" s="35">
        <v>2.0139999999999998</v>
      </c>
      <c r="G142" s="35">
        <v>3.7989999999999999</v>
      </c>
      <c r="H142" s="35">
        <f t="shared" si="20"/>
        <v>1.7850000000000001</v>
      </c>
      <c r="I142" s="36">
        <f t="shared" si="21"/>
        <v>53.013951039747298</v>
      </c>
    </row>
    <row r="143" spans="1:9" ht="15" x14ac:dyDescent="0.25">
      <c r="A143" s="38">
        <v>839</v>
      </c>
      <c r="B143" s="70" t="s">
        <v>294</v>
      </c>
      <c r="C143" s="71" t="s">
        <v>328</v>
      </c>
      <c r="D143" s="71" t="s">
        <v>164</v>
      </c>
      <c r="E143" s="38">
        <v>839</v>
      </c>
      <c r="F143" s="35">
        <v>2.0950000000000002</v>
      </c>
      <c r="G143" s="35">
        <v>3.5619999999999998</v>
      </c>
      <c r="H143" s="35">
        <f t="shared" si="20"/>
        <v>1.4669999999999996</v>
      </c>
      <c r="I143" s="36">
        <f t="shared" si="21"/>
        <v>58.815272318921963</v>
      </c>
    </row>
    <row r="144" spans="1:9" ht="15" x14ac:dyDescent="0.25">
      <c r="A144" s="38">
        <v>840</v>
      </c>
      <c r="B144" s="70" t="s">
        <v>294</v>
      </c>
      <c r="C144" s="71" t="s">
        <v>329</v>
      </c>
      <c r="D144" s="71" t="s">
        <v>330</v>
      </c>
      <c r="E144" s="38">
        <v>840</v>
      </c>
      <c r="F144" s="35">
        <v>1.5</v>
      </c>
      <c r="G144" s="35">
        <v>3.59</v>
      </c>
      <c r="H144" s="35">
        <f t="shared" si="20"/>
        <v>2.09</v>
      </c>
      <c r="I144" s="36">
        <f t="shared" si="21"/>
        <v>41.782729805013929</v>
      </c>
    </row>
    <row r="145" spans="1:9" ht="15" x14ac:dyDescent="0.25">
      <c r="A145" s="38">
        <v>841</v>
      </c>
      <c r="B145" s="70" t="s">
        <v>294</v>
      </c>
      <c r="C145" s="71" t="s">
        <v>331</v>
      </c>
      <c r="D145" s="71" t="s">
        <v>332</v>
      </c>
      <c r="E145" s="38">
        <v>841</v>
      </c>
      <c r="F145" s="35">
        <v>1.1639999999999999</v>
      </c>
      <c r="G145" s="35">
        <v>3.302</v>
      </c>
      <c r="H145" s="35">
        <f t="shared" si="20"/>
        <v>2.1379999999999999</v>
      </c>
      <c r="I145" s="36">
        <f t="shared" si="21"/>
        <v>35.251362810417923</v>
      </c>
    </row>
    <row r="146" spans="1:9" ht="15" x14ac:dyDescent="0.25">
      <c r="A146" s="38">
        <v>842</v>
      </c>
      <c r="B146" s="70" t="s">
        <v>294</v>
      </c>
      <c r="C146" s="71" t="s">
        <v>333</v>
      </c>
      <c r="D146" s="71" t="s">
        <v>334</v>
      </c>
      <c r="E146" s="38">
        <v>842</v>
      </c>
      <c r="F146" s="35">
        <v>1.4350000000000001</v>
      </c>
      <c r="G146" s="35">
        <v>4.0830000000000002</v>
      </c>
      <c r="H146" s="35">
        <f t="shared" si="20"/>
        <v>2.6480000000000001</v>
      </c>
      <c r="I146" s="36">
        <f t="shared" si="21"/>
        <v>35.145726181729117</v>
      </c>
    </row>
    <row r="147" spans="1:9" ht="15" x14ac:dyDescent="0.25">
      <c r="A147" s="38">
        <v>843</v>
      </c>
      <c r="B147" s="70" t="s">
        <v>294</v>
      </c>
      <c r="C147" s="71" t="s">
        <v>335</v>
      </c>
      <c r="D147" s="71" t="s">
        <v>336</v>
      </c>
      <c r="E147" s="38">
        <v>843</v>
      </c>
      <c r="F147" s="35">
        <v>1.456</v>
      </c>
      <c r="G147" s="35">
        <v>4.218</v>
      </c>
      <c r="H147" s="35">
        <f t="shared" si="20"/>
        <v>2.762</v>
      </c>
      <c r="I147" s="36">
        <f t="shared" si="21"/>
        <v>34.518729255571365</v>
      </c>
    </row>
    <row r="148" spans="1:9" ht="15" x14ac:dyDescent="0.25">
      <c r="A148" s="38">
        <v>844</v>
      </c>
      <c r="B148" s="70" t="s">
        <v>337</v>
      </c>
      <c r="C148" s="71" t="s">
        <v>338</v>
      </c>
      <c r="D148" s="71" t="s">
        <v>339</v>
      </c>
      <c r="E148" s="38">
        <v>844</v>
      </c>
      <c r="F148" s="35">
        <v>1.421</v>
      </c>
      <c r="G148" s="35">
        <v>3.6890000000000001</v>
      </c>
      <c r="H148" s="35">
        <f t="shared" si="20"/>
        <v>2.2679999999999998</v>
      </c>
      <c r="I148" s="36">
        <f t="shared" si="21"/>
        <v>38.519924098671723</v>
      </c>
    </row>
    <row r="149" spans="1:9" ht="15" x14ac:dyDescent="0.25">
      <c r="A149" s="38">
        <v>845</v>
      </c>
      <c r="B149" s="70" t="s">
        <v>337</v>
      </c>
      <c r="C149" s="71" t="s">
        <v>340</v>
      </c>
      <c r="D149" s="71" t="s">
        <v>341</v>
      </c>
      <c r="E149" s="38">
        <v>845</v>
      </c>
      <c r="F149" s="35">
        <v>2.125</v>
      </c>
      <c r="G149" s="35">
        <v>4.1500000000000004</v>
      </c>
      <c r="H149" s="35">
        <f t="shared" si="20"/>
        <v>2.0250000000000004</v>
      </c>
      <c r="I149" s="36">
        <f t="shared" si="21"/>
        <v>51.204819277108427</v>
      </c>
    </row>
    <row r="150" spans="1:9" ht="15" x14ac:dyDescent="0.25">
      <c r="A150" s="38">
        <v>846</v>
      </c>
      <c r="B150" s="70" t="s">
        <v>337</v>
      </c>
      <c r="C150" s="71" t="s">
        <v>342</v>
      </c>
      <c r="D150" s="71" t="s">
        <v>343</v>
      </c>
      <c r="E150" s="38">
        <v>846</v>
      </c>
      <c r="F150" s="35">
        <v>1.786</v>
      </c>
      <c r="G150" s="35">
        <v>3.9319999999999999</v>
      </c>
      <c r="H150" s="35">
        <f t="shared" si="20"/>
        <v>2.1459999999999999</v>
      </c>
      <c r="I150" s="36">
        <f t="shared" si="21"/>
        <v>45.422177009155646</v>
      </c>
    </row>
    <row r="151" spans="1:9" ht="15" x14ac:dyDescent="0.25">
      <c r="A151" s="38">
        <v>847</v>
      </c>
      <c r="B151" s="70" t="s">
        <v>337</v>
      </c>
      <c r="C151" s="71" t="s">
        <v>344</v>
      </c>
      <c r="D151" s="71" t="s">
        <v>345</v>
      </c>
      <c r="E151" s="38">
        <v>847</v>
      </c>
      <c r="F151" s="35">
        <v>1.667</v>
      </c>
      <c r="G151" s="35">
        <v>3.6230000000000002</v>
      </c>
      <c r="H151" s="35">
        <f t="shared" si="20"/>
        <v>1.9560000000000002</v>
      </c>
      <c r="I151" s="36">
        <f t="shared" si="21"/>
        <v>46.011592602815341</v>
      </c>
    </row>
    <row r="152" spans="1:9" ht="15" x14ac:dyDescent="0.25">
      <c r="A152" s="38">
        <v>848</v>
      </c>
      <c r="B152" s="70" t="s">
        <v>337</v>
      </c>
      <c r="C152" s="71" t="s">
        <v>346</v>
      </c>
      <c r="D152" s="71" t="s">
        <v>347</v>
      </c>
      <c r="E152" s="38">
        <v>848</v>
      </c>
      <c r="F152" s="35">
        <v>1.9259999999999999</v>
      </c>
      <c r="G152" s="35">
        <v>3.992</v>
      </c>
      <c r="H152" s="35">
        <f t="shared" si="20"/>
        <v>2.0659999999999998</v>
      </c>
      <c r="I152" s="36">
        <f t="shared" si="21"/>
        <v>48.246492985971948</v>
      </c>
    </row>
    <row r="153" spans="1:9" ht="15" x14ac:dyDescent="0.25">
      <c r="A153" s="38">
        <v>849</v>
      </c>
      <c r="B153" s="70" t="s">
        <v>337</v>
      </c>
      <c r="C153" s="71" t="s">
        <v>348</v>
      </c>
      <c r="D153" s="71" t="s">
        <v>349</v>
      </c>
      <c r="E153" s="38">
        <v>849</v>
      </c>
      <c r="F153" s="35">
        <v>2.0009999999999999</v>
      </c>
      <c r="G153" s="35">
        <v>3.6850000000000001</v>
      </c>
      <c r="H153" s="35">
        <f t="shared" si="20"/>
        <v>1.6840000000000002</v>
      </c>
      <c r="I153" s="36">
        <f t="shared" si="21"/>
        <v>54.301221166892809</v>
      </c>
    </row>
    <row r="154" spans="1:9" ht="15" x14ac:dyDescent="0.25">
      <c r="A154" s="38">
        <v>850</v>
      </c>
      <c r="B154" s="70" t="s">
        <v>337</v>
      </c>
      <c r="C154" s="71" t="s">
        <v>350</v>
      </c>
      <c r="D154" s="71" t="s">
        <v>351</v>
      </c>
      <c r="E154" s="38">
        <v>850</v>
      </c>
      <c r="F154" s="35">
        <v>2.0259999999999998</v>
      </c>
      <c r="G154" s="35">
        <v>3.8759999999999999</v>
      </c>
      <c r="H154" s="35">
        <f t="shared" si="20"/>
        <v>1.85</v>
      </c>
      <c r="I154" s="36">
        <f t="shared" si="21"/>
        <v>52.270381836945305</v>
      </c>
    </row>
    <row r="155" spans="1:9" ht="15" x14ac:dyDescent="0.25">
      <c r="A155" s="38">
        <v>851</v>
      </c>
      <c r="B155" s="70" t="s">
        <v>337</v>
      </c>
      <c r="C155" s="71" t="s">
        <v>352</v>
      </c>
      <c r="D155" s="71" t="s">
        <v>143</v>
      </c>
      <c r="E155" s="38">
        <v>851</v>
      </c>
      <c r="F155" s="35">
        <v>1.504</v>
      </c>
      <c r="G155" s="35">
        <v>3.992</v>
      </c>
      <c r="H155" s="35">
        <f t="shared" si="20"/>
        <v>2.488</v>
      </c>
      <c r="I155" s="36">
        <f t="shared" si="21"/>
        <v>37.675350701402806</v>
      </c>
    </row>
    <row r="156" spans="1:9" ht="15" x14ac:dyDescent="0.25">
      <c r="A156" s="38">
        <v>852</v>
      </c>
      <c r="B156" s="70" t="s">
        <v>337</v>
      </c>
      <c r="C156" s="71" t="s">
        <v>353</v>
      </c>
      <c r="D156" s="71" t="s">
        <v>354</v>
      </c>
      <c r="E156" s="38">
        <v>852</v>
      </c>
      <c r="F156" s="35">
        <v>1.3380000000000001</v>
      </c>
      <c r="G156" s="35">
        <v>3.6469999999999998</v>
      </c>
      <c r="H156" s="35">
        <f t="shared" si="20"/>
        <v>2.3089999999999997</v>
      </c>
      <c r="I156" s="36">
        <f t="shared" si="21"/>
        <v>36.687688511105023</v>
      </c>
    </row>
    <row r="157" spans="1:9" ht="15" x14ac:dyDescent="0.25">
      <c r="A157" s="38">
        <v>853</v>
      </c>
      <c r="B157" s="70" t="s">
        <v>337</v>
      </c>
      <c r="C157" s="71" t="s">
        <v>355</v>
      </c>
      <c r="D157" s="71" t="s">
        <v>356</v>
      </c>
      <c r="E157" s="38">
        <v>853</v>
      </c>
      <c r="F157" s="35">
        <v>1.5309999999999999</v>
      </c>
      <c r="G157" s="35">
        <v>3.8580000000000001</v>
      </c>
      <c r="H157" s="35">
        <f t="shared" si="20"/>
        <v>2.327</v>
      </c>
      <c r="I157" s="36">
        <f t="shared" si="21"/>
        <v>39.683773976153446</v>
      </c>
    </row>
    <row r="158" spans="1:9" ht="15" x14ac:dyDescent="0.25">
      <c r="A158" s="38">
        <v>854</v>
      </c>
      <c r="B158" s="70" t="s">
        <v>337</v>
      </c>
      <c r="C158" s="71" t="s">
        <v>106</v>
      </c>
      <c r="D158" s="71" t="s">
        <v>357</v>
      </c>
      <c r="E158" s="38">
        <v>854</v>
      </c>
      <c r="F158" s="35">
        <v>1.7689999999999999</v>
      </c>
      <c r="G158" s="35">
        <v>3.95</v>
      </c>
      <c r="H158" s="35">
        <f t="shared" si="20"/>
        <v>2.181</v>
      </c>
      <c r="I158" s="36">
        <f t="shared" si="21"/>
        <v>44.784810126582272</v>
      </c>
    </row>
    <row r="159" spans="1:9" ht="15" x14ac:dyDescent="0.25">
      <c r="A159" s="38">
        <v>855</v>
      </c>
      <c r="B159" s="70" t="s">
        <v>337</v>
      </c>
      <c r="C159" s="71" t="s">
        <v>358</v>
      </c>
      <c r="D159" s="71" t="s">
        <v>359</v>
      </c>
      <c r="E159" s="38">
        <v>855</v>
      </c>
      <c r="F159" s="35">
        <v>1.333</v>
      </c>
      <c r="G159" s="35">
        <v>3.49</v>
      </c>
      <c r="H159" s="35">
        <f t="shared" si="20"/>
        <v>2.157</v>
      </c>
      <c r="I159" s="36">
        <f t="shared" si="21"/>
        <v>38.194842406876788</v>
      </c>
    </row>
    <row r="160" spans="1:9" ht="15" x14ac:dyDescent="0.25">
      <c r="A160" s="38">
        <v>856</v>
      </c>
      <c r="B160" s="70" t="s">
        <v>337</v>
      </c>
      <c r="C160" s="71" t="s">
        <v>125</v>
      </c>
      <c r="D160" s="71" t="s">
        <v>360</v>
      </c>
      <c r="E160" s="38">
        <v>856</v>
      </c>
      <c r="F160" s="35">
        <v>1.9890000000000001</v>
      </c>
      <c r="G160" s="35">
        <v>3.7429999999999999</v>
      </c>
      <c r="H160" s="35">
        <f t="shared" si="20"/>
        <v>1.7539999999999998</v>
      </c>
      <c r="I160" s="36">
        <f t="shared" si="21"/>
        <v>53.1391931605664</v>
      </c>
    </row>
    <row r="161" spans="1:9" ht="15" x14ac:dyDescent="0.25">
      <c r="A161" s="38">
        <v>857</v>
      </c>
      <c r="B161" s="70" t="s">
        <v>337</v>
      </c>
      <c r="C161" s="71" t="s">
        <v>361</v>
      </c>
      <c r="D161" s="71" t="s">
        <v>85</v>
      </c>
      <c r="E161" s="38">
        <v>857</v>
      </c>
      <c r="F161" s="35">
        <v>1.397</v>
      </c>
      <c r="G161" s="35">
        <v>3.2280000000000002</v>
      </c>
      <c r="H161" s="35">
        <f t="shared" si="20"/>
        <v>1.8310000000000002</v>
      </c>
      <c r="I161" s="36">
        <f t="shared" si="21"/>
        <v>43.277571251548949</v>
      </c>
    </row>
    <row r="162" spans="1:9" ht="15" x14ac:dyDescent="0.25">
      <c r="A162" s="38">
        <v>858</v>
      </c>
      <c r="B162" s="70" t="s">
        <v>337</v>
      </c>
      <c r="C162" s="71" t="s">
        <v>177</v>
      </c>
      <c r="D162" s="71" t="s">
        <v>362</v>
      </c>
      <c r="E162" s="38">
        <v>858</v>
      </c>
      <c r="F162" s="35">
        <v>1.9</v>
      </c>
      <c r="G162" s="35">
        <v>4.33</v>
      </c>
      <c r="H162" s="35">
        <f t="shared" si="20"/>
        <v>2.4300000000000002</v>
      </c>
      <c r="I162" s="36">
        <f t="shared" si="21"/>
        <v>43.879907621247114</v>
      </c>
    </row>
    <row r="163" spans="1:9" ht="15" x14ac:dyDescent="0.25">
      <c r="A163" s="38">
        <v>859</v>
      </c>
      <c r="B163" s="70" t="s">
        <v>337</v>
      </c>
      <c r="C163" s="71" t="s">
        <v>363</v>
      </c>
      <c r="D163" s="71" t="s">
        <v>364</v>
      </c>
      <c r="E163" s="38">
        <v>859</v>
      </c>
      <c r="F163" s="35">
        <v>1.2949999999999999</v>
      </c>
      <c r="G163" s="35">
        <v>3.677</v>
      </c>
      <c r="H163" s="35">
        <f t="shared" si="20"/>
        <v>2.3820000000000001</v>
      </c>
      <c r="I163" s="36">
        <f t="shared" si="21"/>
        <v>35.218928474299702</v>
      </c>
    </row>
    <row r="164" spans="1:9" ht="15" x14ac:dyDescent="0.25">
      <c r="A164" s="38">
        <v>860</v>
      </c>
      <c r="B164" s="70" t="s">
        <v>337</v>
      </c>
      <c r="C164" s="71" t="s">
        <v>365</v>
      </c>
      <c r="D164" s="71" t="s">
        <v>366</v>
      </c>
      <c r="E164" s="38">
        <v>860</v>
      </c>
      <c r="F164" s="35">
        <v>1.7529999999999999</v>
      </c>
      <c r="G164" s="35">
        <v>4.09</v>
      </c>
      <c r="H164" s="35">
        <f t="shared" si="20"/>
        <v>2.3369999999999997</v>
      </c>
      <c r="I164" s="36">
        <f t="shared" si="21"/>
        <v>42.860635696821511</v>
      </c>
    </row>
    <row r="165" spans="1:9" ht="15" x14ac:dyDescent="0.25">
      <c r="A165" s="38">
        <v>861</v>
      </c>
      <c r="B165" s="70" t="s">
        <v>337</v>
      </c>
      <c r="C165" s="71" t="s">
        <v>367</v>
      </c>
      <c r="D165" s="71" t="s">
        <v>368</v>
      </c>
      <c r="E165" s="38">
        <v>861</v>
      </c>
      <c r="F165" s="35">
        <v>1.82</v>
      </c>
      <c r="G165" s="35">
        <v>3.984</v>
      </c>
      <c r="H165" s="35">
        <f t="shared" si="20"/>
        <v>2.1639999999999997</v>
      </c>
      <c r="I165" s="36">
        <f t="shared" si="21"/>
        <v>45.682730923694784</v>
      </c>
    </row>
    <row r="166" spans="1:9" ht="15" x14ac:dyDescent="0.25">
      <c r="A166" s="38">
        <v>862</v>
      </c>
      <c r="B166" s="70" t="s">
        <v>337</v>
      </c>
      <c r="C166" s="71" t="s">
        <v>369</v>
      </c>
      <c r="D166" s="71" t="s">
        <v>370</v>
      </c>
      <c r="E166" s="38">
        <v>862</v>
      </c>
      <c r="F166" s="35">
        <v>2.4039999999999999</v>
      </c>
      <c r="G166" s="35">
        <v>4.3739999999999997</v>
      </c>
      <c r="H166" s="35">
        <f t="shared" si="20"/>
        <v>1.9699999999999998</v>
      </c>
      <c r="I166" s="36">
        <f t="shared" si="21"/>
        <v>54.961133973479662</v>
      </c>
    </row>
    <row r="167" spans="1:9" ht="15" x14ac:dyDescent="0.25">
      <c r="A167" s="38">
        <v>863</v>
      </c>
      <c r="B167" s="70" t="s">
        <v>337</v>
      </c>
      <c r="C167" s="71" t="s">
        <v>371</v>
      </c>
      <c r="D167" s="71" t="s">
        <v>126</v>
      </c>
      <c r="E167" s="38">
        <v>863</v>
      </c>
      <c r="F167" s="35">
        <v>2.1</v>
      </c>
      <c r="G167" s="35">
        <v>4.6289999999999996</v>
      </c>
      <c r="H167" s="35">
        <f t="shared" si="20"/>
        <v>2.5289999999999995</v>
      </c>
      <c r="I167" s="36">
        <f t="shared" si="21"/>
        <v>45.366169799092681</v>
      </c>
    </row>
    <row r="168" spans="1:9" ht="15" x14ac:dyDescent="0.25">
      <c r="A168" s="38">
        <v>864</v>
      </c>
      <c r="B168" s="70" t="s">
        <v>337</v>
      </c>
      <c r="C168" s="71" t="s">
        <v>372</v>
      </c>
      <c r="D168" s="71" t="s">
        <v>373</v>
      </c>
      <c r="E168" s="38">
        <v>864</v>
      </c>
      <c r="F168" s="35">
        <v>1.9219999999999999</v>
      </c>
      <c r="G168" s="35">
        <v>4.3959999999999999</v>
      </c>
      <c r="H168" s="35">
        <f t="shared" si="20"/>
        <v>2.4740000000000002</v>
      </c>
      <c r="I168" s="36">
        <f t="shared" si="21"/>
        <v>43.721565059144673</v>
      </c>
    </row>
    <row r="169" spans="1:9" ht="15" x14ac:dyDescent="0.25">
      <c r="A169" s="38">
        <v>865</v>
      </c>
      <c r="B169" s="70" t="s">
        <v>337</v>
      </c>
      <c r="C169" s="71" t="s">
        <v>374</v>
      </c>
      <c r="D169" s="71" t="s">
        <v>375</v>
      </c>
      <c r="E169" s="38">
        <v>865</v>
      </c>
      <c r="F169" s="35">
        <v>1.2929999999999999</v>
      </c>
      <c r="G169" s="35">
        <v>3.9279999999999999</v>
      </c>
      <c r="H169" s="35">
        <f t="shared" si="20"/>
        <v>2.6349999999999998</v>
      </c>
      <c r="I169" s="36">
        <f t="shared" si="21"/>
        <v>32.917515274949082</v>
      </c>
    </row>
    <row r="170" spans="1:9" ht="15" x14ac:dyDescent="0.25">
      <c r="A170" s="38">
        <v>866</v>
      </c>
      <c r="B170" s="70" t="s">
        <v>337</v>
      </c>
      <c r="C170" s="71" t="s">
        <v>376</v>
      </c>
      <c r="D170" s="71" t="s">
        <v>377</v>
      </c>
      <c r="E170" s="38">
        <v>866</v>
      </c>
      <c r="F170" s="35">
        <v>1.845</v>
      </c>
      <c r="G170" s="35">
        <v>4.4939999999999998</v>
      </c>
      <c r="H170" s="35">
        <f t="shared" si="20"/>
        <v>2.649</v>
      </c>
      <c r="I170" s="36">
        <f t="shared" si="21"/>
        <v>41.054739652870495</v>
      </c>
    </row>
    <row r="171" spans="1:9" ht="15" x14ac:dyDescent="0.25">
      <c r="A171" s="38">
        <v>867</v>
      </c>
      <c r="B171" s="70" t="s">
        <v>337</v>
      </c>
      <c r="C171" s="71" t="s">
        <v>378</v>
      </c>
      <c r="D171" s="71" t="s">
        <v>379</v>
      </c>
      <c r="E171" s="38">
        <v>867</v>
      </c>
      <c r="F171" s="35">
        <v>1.74</v>
      </c>
      <c r="G171" s="35">
        <v>4.7430000000000003</v>
      </c>
      <c r="H171" s="35">
        <f t="shared" si="20"/>
        <v>3.0030000000000001</v>
      </c>
      <c r="I171" s="36">
        <f t="shared" si="21"/>
        <v>36.685641998734972</v>
      </c>
    </row>
    <row r="172" spans="1:9" ht="15" x14ac:dyDescent="0.25">
      <c r="A172" s="38">
        <v>868</v>
      </c>
      <c r="B172" s="70" t="s">
        <v>337</v>
      </c>
      <c r="C172" s="71" t="s">
        <v>380</v>
      </c>
      <c r="D172" s="71" t="s">
        <v>381</v>
      </c>
      <c r="E172" s="38">
        <v>868</v>
      </c>
      <c r="F172" s="35">
        <v>1.62</v>
      </c>
      <c r="G172" s="35">
        <v>3.665</v>
      </c>
      <c r="H172" s="35">
        <f t="shared" si="20"/>
        <v>2.0449999999999999</v>
      </c>
      <c r="I172" s="36">
        <f t="shared" si="21"/>
        <v>44.20190995907231</v>
      </c>
    </row>
    <row r="173" spans="1:9" ht="15" x14ac:dyDescent="0.25">
      <c r="A173" s="38">
        <v>869</v>
      </c>
      <c r="B173" s="70" t="s">
        <v>337</v>
      </c>
      <c r="C173" s="71" t="s">
        <v>133</v>
      </c>
      <c r="D173" s="71" t="s">
        <v>382</v>
      </c>
      <c r="E173" s="38">
        <v>869</v>
      </c>
      <c r="F173" s="35">
        <v>1.496</v>
      </c>
      <c r="G173" s="35">
        <v>3.1680000000000001</v>
      </c>
      <c r="H173" s="35">
        <f t="shared" si="20"/>
        <v>1.6720000000000002</v>
      </c>
      <c r="I173" s="36">
        <f t="shared" si="21"/>
        <v>47.222222222222221</v>
      </c>
    </row>
    <row r="174" spans="1:9" ht="15" x14ac:dyDescent="0.25">
      <c r="A174" s="38">
        <v>870</v>
      </c>
      <c r="B174" s="70" t="s">
        <v>337</v>
      </c>
      <c r="C174" s="71" t="s">
        <v>383</v>
      </c>
      <c r="D174" s="71" t="s">
        <v>384</v>
      </c>
      <c r="E174" s="38">
        <v>870</v>
      </c>
      <c r="F174" s="35">
        <v>1.7290000000000001</v>
      </c>
      <c r="G174" s="35">
        <v>3.4670000000000001</v>
      </c>
      <c r="H174" s="35">
        <f t="shared" si="20"/>
        <v>1.738</v>
      </c>
      <c r="I174" s="36">
        <f t="shared" si="21"/>
        <v>49.870204788001153</v>
      </c>
    </row>
    <row r="175" spans="1:9" ht="15" x14ac:dyDescent="0.25">
      <c r="A175" s="38">
        <v>871</v>
      </c>
      <c r="B175" s="70" t="s">
        <v>385</v>
      </c>
      <c r="C175" s="71" t="s">
        <v>386</v>
      </c>
      <c r="D175" s="71" t="s">
        <v>387</v>
      </c>
      <c r="E175" s="38">
        <v>871</v>
      </c>
      <c r="F175" s="35">
        <v>1.847</v>
      </c>
      <c r="G175" s="35">
        <v>3.82</v>
      </c>
      <c r="H175" s="35">
        <f t="shared" si="20"/>
        <v>1.9729999999999999</v>
      </c>
      <c r="I175" s="36">
        <f t="shared" si="21"/>
        <v>48.35078534031414</v>
      </c>
    </row>
    <row r="176" spans="1:9" ht="15" x14ac:dyDescent="0.25">
      <c r="A176" s="38">
        <v>872</v>
      </c>
      <c r="B176" s="70" t="s">
        <v>385</v>
      </c>
      <c r="C176" s="71" t="s">
        <v>388</v>
      </c>
      <c r="D176" s="71" t="s">
        <v>389</v>
      </c>
      <c r="E176" s="38">
        <v>872</v>
      </c>
      <c r="F176" s="35">
        <v>1.702</v>
      </c>
      <c r="G176" s="35">
        <v>3.8029999999999999</v>
      </c>
      <c r="H176" s="35">
        <f t="shared" si="20"/>
        <v>2.101</v>
      </c>
      <c r="I176" s="36">
        <f t="shared" si="21"/>
        <v>44.754141467262684</v>
      </c>
    </row>
    <row r="177" spans="1:9" ht="15" x14ac:dyDescent="0.25">
      <c r="A177" s="38">
        <v>873</v>
      </c>
      <c r="B177" s="70" t="s">
        <v>385</v>
      </c>
      <c r="C177" s="71" t="s">
        <v>390</v>
      </c>
      <c r="D177" s="71" t="s">
        <v>391</v>
      </c>
      <c r="E177" s="38">
        <v>873</v>
      </c>
      <c r="F177" s="35">
        <v>1.91</v>
      </c>
      <c r="G177" s="35">
        <v>4.0259999999999998</v>
      </c>
      <c r="H177" s="35">
        <f t="shared" si="20"/>
        <v>2.1159999999999997</v>
      </c>
      <c r="I177" s="36">
        <f t="shared" si="21"/>
        <v>47.441629408842523</v>
      </c>
    </row>
    <row r="178" spans="1:9" ht="15" x14ac:dyDescent="0.25">
      <c r="A178" s="38">
        <v>874</v>
      </c>
      <c r="B178" s="70" t="s">
        <v>385</v>
      </c>
      <c r="C178" s="71" t="s">
        <v>392</v>
      </c>
      <c r="D178" s="71" t="s">
        <v>393</v>
      </c>
      <c r="E178" s="38">
        <v>874</v>
      </c>
      <c r="F178" s="35">
        <v>1.74</v>
      </c>
      <c r="G178" s="35">
        <v>3.7450000000000001</v>
      </c>
      <c r="H178" s="35">
        <f t="shared" si="20"/>
        <v>2.0049999999999999</v>
      </c>
      <c r="I178" s="36">
        <f t="shared" si="21"/>
        <v>46.461949265687579</v>
      </c>
    </row>
    <row r="179" spans="1:9" ht="15" x14ac:dyDescent="0.25">
      <c r="A179" s="38">
        <v>875</v>
      </c>
      <c r="B179" s="70" t="s">
        <v>385</v>
      </c>
      <c r="C179" s="71" t="s">
        <v>394</v>
      </c>
      <c r="D179" s="71" t="s">
        <v>395</v>
      </c>
      <c r="E179" s="38">
        <v>875</v>
      </c>
      <c r="F179" s="35">
        <v>2.0720000000000001</v>
      </c>
      <c r="G179" s="35">
        <v>4.0060000000000002</v>
      </c>
      <c r="H179" s="35">
        <f t="shared" si="20"/>
        <v>1.9340000000000002</v>
      </c>
      <c r="I179" s="36">
        <f t="shared" si="21"/>
        <v>51.722416375436843</v>
      </c>
    </row>
    <row r="180" spans="1:9" ht="15" x14ac:dyDescent="0.25">
      <c r="A180" s="38">
        <v>876</v>
      </c>
      <c r="B180" s="70" t="s">
        <v>385</v>
      </c>
      <c r="C180" s="71" t="s">
        <v>396</v>
      </c>
      <c r="D180" s="71" t="s">
        <v>397</v>
      </c>
      <c r="E180" s="38">
        <v>876</v>
      </c>
      <c r="F180" s="35">
        <v>1.5569999999999999</v>
      </c>
      <c r="G180" s="35">
        <v>3.4510000000000001</v>
      </c>
      <c r="H180" s="35">
        <f t="shared" si="20"/>
        <v>1.8940000000000001</v>
      </c>
      <c r="I180" s="36">
        <f t="shared" si="21"/>
        <v>45.117357287742685</v>
      </c>
    </row>
    <row r="181" spans="1:9" ht="15" x14ac:dyDescent="0.25">
      <c r="A181" s="38">
        <v>877</v>
      </c>
      <c r="B181" s="70" t="s">
        <v>385</v>
      </c>
      <c r="C181" s="71" t="s">
        <v>398</v>
      </c>
      <c r="D181" s="71" t="s">
        <v>399</v>
      </c>
      <c r="E181" s="38">
        <v>877</v>
      </c>
      <c r="F181" s="35">
        <v>1.5569999999999999</v>
      </c>
      <c r="G181" s="35">
        <v>3.6230000000000002</v>
      </c>
      <c r="H181" s="35">
        <f t="shared" si="20"/>
        <v>2.0660000000000003</v>
      </c>
      <c r="I181" s="36">
        <f t="shared" si="21"/>
        <v>42.97543472260557</v>
      </c>
    </row>
    <row r="182" spans="1:9" ht="15" x14ac:dyDescent="0.25">
      <c r="A182" s="38">
        <v>878</v>
      </c>
      <c r="B182" s="70" t="s">
        <v>385</v>
      </c>
      <c r="C182" s="71" t="s">
        <v>400</v>
      </c>
      <c r="D182" s="71" t="s">
        <v>401</v>
      </c>
      <c r="E182" s="38">
        <v>878</v>
      </c>
      <c r="F182" s="35">
        <v>1.629</v>
      </c>
      <c r="G182" s="35">
        <v>3.48</v>
      </c>
      <c r="H182" s="35">
        <f t="shared" si="20"/>
        <v>1.851</v>
      </c>
      <c r="I182" s="36">
        <f t="shared" si="21"/>
        <v>46.810344827586206</v>
      </c>
    </row>
    <row r="183" spans="1:9" ht="15" x14ac:dyDescent="0.25">
      <c r="A183" s="38">
        <v>879</v>
      </c>
      <c r="B183" s="70" t="s">
        <v>385</v>
      </c>
      <c r="C183" s="71" t="s">
        <v>402</v>
      </c>
      <c r="D183" s="71" t="s">
        <v>184</v>
      </c>
      <c r="E183" s="38">
        <v>879</v>
      </c>
      <c r="F183" s="35">
        <v>2.0819999999999999</v>
      </c>
      <c r="G183" s="35">
        <v>3.91</v>
      </c>
      <c r="H183" s="35">
        <f t="shared" si="20"/>
        <v>1.8280000000000003</v>
      </c>
      <c r="I183" s="36">
        <f t="shared" si="21"/>
        <v>53.248081841432217</v>
      </c>
    </row>
    <row r="184" spans="1:9" ht="15" x14ac:dyDescent="0.25">
      <c r="A184" s="38">
        <v>880</v>
      </c>
      <c r="B184" s="70" t="s">
        <v>385</v>
      </c>
      <c r="C184" s="71" t="s">
        <v>403</v>
      </c>
      <c r="D184" s="71" t="s">
        <v>404</v>
      </c>
      <c r="E184" s="38">
        <v>880</v>
      </c>
      <c r="F184" s="35">
        <v>1.486</v>
      </c>
      <c r="G184" s="35">
        <v>3.1070000000000002</v>
      </c>
      <c r="H184" s="35">
        <f t="shared" si="20"/>
        <v>1.6210000000000002</v>
      </c>
      <c r="I184" s="36">
        <f t="shared" si="21"/>
        <v>47.827486321210166</v>
      </c>
    </row>
    <row r="185" spans="1:9" ht="15" x14ac:dyDescent="0.25">
      <c r="A185" s="38">
        <v>881</v>
      </c>
      <c r="B185" s="70" t="s">
        <v>385</v>
      </c>
      <c r="C185" s="71" t="s">
        <v>405</v>
      </c>
      <c r="D185" s="71" t="s">
        <v>406</v>
      </c>
      <c r="E185" s="38">
        <v>881</v>
      </c>
      <c r="F185" s="35">
        <v>1.792</v>
      </c>
      <c r="G185" s="35">
        <v>3.75</v>
      </c>
      <c r="H185" s="35">
        <f t="shared" si="20"/>
        <v>1.958</v>
      </c>
      <c r="I185" s="36">
        <f t="shared" si="21"/>
        <v>47.786666666666669</v>
      </c>
    </row>
    <row r="186" spans="1:9" ht="15" x14ac:dyDescent="0.25">
      <c r="A186" s="38">
        <v>882</v>
      </c>
      <c r="B186" s="70" t="s">
        <v>385</v>
      </c>
      <c r="C186" s="71" t="s">
        <v>109</v>
      </c>
      <c r="D186" s="71" t="s">
        <v>407</v>
      </c>
      <c r="E186" s="38">
        <v>882</v>
      </c>
      <c r="F186" s="35">
        <v>1.35</v>
      </c>
      <c r="G186" s="35">
        <v>3.13</v>
      </c>
      <c r="H186" s="35">
        <f t="shared" si="20"/>
        <v>1.7799999999999998</v>
      </c>
      <c r="I186" s="36">
        <f t="shared" si="21"/>
        <v>43.130990415335468</v>
      </c>
    </row>
    <row r="187" spans="1:9" ht="15" x14ac:dyDescent="0.25">
      <c r="A187" s="38">
        <v>883</v>
      </c>
      <c r="B187" s="70" t="s">
        <v>385</v>
      </c>
      <c r="C187" s="71" t="s">
        <v>408</v>
      </c>
      <c r="D187" s="71" t="s">
        <v>68</v>
      </c>
      <c r="E187" s="38">
        <v>883</v>
      </c>
      <c r="F187" s="35">
        <v>1.748</v>
      </c>
      <c r="G187" s="35">
        <v>4.476</v>
      </c>
      <c r="H187" s="35">
        <f t="shared" si="20"/>
        <v>2.7279999999999998</v>
      </c>
      <c r="I187" s="36">
        <f t="shared" si="21"/>
        <v>39.052725647899912</v>
      </c>
    </row>
    <row r="188" spans="1:9" ht="15" x14ac:dyDescent="0.25">
      <c r="A188" s="38">
        <v>884</v>
      </c>
      <c r="B188" s="70" t="s">
        <v>385</v>
      </c>
      <c r="C188" s="71" t="s">
        <v>409</v>
      </c>
      <c r="D188" s="71" t="s">
        <v>410</v>
      </c>
      <c r="E188" s="38">
        <v>884</v>
      </c>
      <c r="F188" s="35">
        <v>1.7509999999999999</v>
      </c>
      <c r="G188" s="35">
        <v>3.5430000000000001</v>
      </c>
      <c r="H188" s="35">
        <f t="shared" si="20"/>
        <v>1.7920000000000003</v>
      </c>
      <c r="I188" s="36">
        <f t="shared" si="21"/>
        <v>49.421394298616988</v>
      </c>
    </row>
    <row r="189" spans="1:9" ht="15" x14ac:dyDescent="0.25">
      <c r="A189" s="38">
        <v>885</v>
      </c>
      <c r="B189" s="70" t="s">
        <v>385</v>
      </c>
      <c r="C189" s="71" t="s">
        <v>411</v>
      </c>
      <c r="D189" s="71" t="s">
        <v>412</v>
      </c>
      <c r="E189" s="38">
        <v>885</v>
      </c>
      <c r="F189" s="35">
        <v>1.468</v>
      </c>
      <c r="G189" s="35">
        <v>3.1070000000000002</v>
      </c>
      <c r="H189" s="35">
        <f t="shared" si="20"/>
        <v>1.6390000000000002</v>
      </c>
      <c r="I189" s="36">
        <f t="shared" si="21"/>
        <v>47.248149340199546</v>
      </c>
    </row>
    <row r="190" spans="1:9" ht="15" x14ac:dyDescent="0.25">
      <c r="A190" s="38">
        <v>886</v>
      </c>
      <c r="B190" s="70" t="s">
        <v>385</v>
      </c>
      <c r="C190" s="71" t="s">
        <v>413</v>
      </c>
      <c r="D190" s="71" t="s">
        <v>414</v>
      </c>
      <c r="E190" s="38">
        <v>886</v>
      </c>
      <c r="F190" s="35">
        <v>1.6879999999999999</v>
      </c>
      <c r="G190" s="35">
        <v>3.1829999999999998</v>
      </c>
      <c r="H190" s="35">
        <f t="shared" si="20"/>
        <v>1.4949999999999999</v>
      </c>
      <c r="I190" s="36">
        <f t="shared" si="21"/>
        <v>53.031731071316365</v>
      </c>
    </row>
    <row r="191" spans="1:9" ht="15" x14ac:dyDescent="0.25">
      <c r="A191" s="38">
        <v>887</v>
      </c>
      <c r="B191" s="70" t="s">
        <v>385</v>
      </c>
      <c r="C191" s="71" t="s">
        <v>315</v>
      </c>
      <c r="D191" s="71" t="s">
        <v>72</v>
      </c>
      <c r="E191" s="38">
        <v>887</v>
      </c>
      <c r="F191" s="35">
        <v>1.7549999999999999</v>
      </c>
      <c r="G191" s="35">
        <v>3.28</v>
      </c>
      <c r="H191" s="35">
        <f t="shared" si="20"/>
        <v>1.5249999999999999</v>
      </c>
      <c r="I191" s="36">
        <f t="shared" si="21"/>
        <v>53.506097560975604</v>
      </c>
    </row>
    <row r="192" spans="1:9" ht="15" x14ac:dyDescent="0.25">
      <c r="A192" s="38">
        <v>888</v>
      </c>
      <c r="B192" s="70" t="s">
        <v>385</v>
      </c>
      <c r="C192" s="71" t="s">
        <v>415</v>
      </c>
      <c r="D192" s="71" t="s">
        <v>416</v>
      </c>
      <c r="E192" s="38">
        <v>888</v>
      </c>
      <c r="F192" s="35">
        <v>1.53</v>
      </c>
      <c r="G192" s="35">
        <v>3.7149999999999999</v>
      </c>
      <c r="H192" s="35">
        <f t="shared" si="20"/>
        <v>2.1849999999999996</v>
      </c>
      <c r="I192" s="36">
        <f t="shared" si="21"/>
        <v>41.184387617765815</v>
      </c>
    </row>
    <row r="193" spans="1:9" ht="15" x14ac:dyDescent="0.25">
      <c r="A193" s="38">
        <v>889</v>
      </c>
      <c r="B193" s="70" t="s">
        <v>385</v>
      </c>
      <c r="C193" s="71" t="s">
        <v>417</v>
      </c>
      <c r="D193" s="71" t="s">
        <v>418</v>
      </c>
      <c r="E193" s="38">
        <v>889</v>
      </c>
      <c r="F193" s="35">
        <v>1.466</v>
      </c>
      <c r="G193" s="35">
        <v>3.734</v>
      </c>
      <c r="H193" s="35">
        <f t="shared" si="20"/>
        <v>2.2679999999999998</v>
      </c>
      <c r="I193" s="36">
        <f t="shared" si="21"/>
        <v>39.260846277450455</v>
      </c>
    </row>
    <row r="194" spans="1:9" ht="15" x14ac:dyDescent="0.25">
      <c r="A194" s="38">
        <v>890</v>
      </c>
      <c r="B194" s="70" t="s">
        <v>385</v>
      </c>
      <c r="C194" s="71" t="s">
        <v>419</v>
      </c>
      <c r="D194" s="71" t="s">
        <v>420</v>
      </c>
      <c r="E194" s="38">
        <v>890</v>
      </c>
      <c r="F194" s="35">
        <v>1.454</v>
      </c>
      <c r="G194" s="35">
        <v>3.1859999999999999</v>
      </c>
      <c r="H194" s="35">
        <f t="shared" si="20"/>
        <v>1.732</v>
      </c>
      <c r="I194" s="36">
        <f t="shared" si="21"/>
        <v>45.637162586315128</v>
      </c>
    </row>
    <row r="195" spans="1:9" ht="15" x14ac:dyDescent="0.25">
      <c r="A195" s="38">
        <v>891</v>
      </c>
      <c r="B195" s="70" t="s">
        <v>385</v>
      </c>
      <c r="C195" s="71" t="s">
        <v>421</v>
      </c>
      <c r="D195" s="71" t="s">
        <v>422</v>
      </c>
      <c r="E195" s="38">
        <v>891</v>
      </c>
      <c r="F195" s="35">
        <v>1.524</v>
      </c>
      <c r="G195" s="35">
        <v>3.6469999999999998</v>
      </c>
      <c r="H195" s="35">
        <f t="shared" si="20"/>
        <v>2.1229999999999998</v>
      </c>
      <c r="I195" s="36">
        <f t="shared" si="21"/>
        <v>41.787770770496302</v>
      </c>
    </row>
    <row r="196" spans="1:9" ht="15" x14ac:dyDescent="0.25">
      <c r="A196" s="38">
        <v>892</v>
      </c>
      <c r="B196" s="70" t="s">
        <v>385</v>
      </c>
      <c r="C196" s="71" t="s">
        <v>207</v>
      </c>
      <c r="D196" s="71" t="s">
        <v>204</v>
      </c>
      <c r="E196" s="38">
        <v>892</v>
      </c>
      <c r="F196" s="35">
        <v>1.4730000000000001</v>
      </c>
      <c r="G196" s="35">
        <v>3.226</v>
      </c>
      <c r="H196" s="35">
        <f t="shared" si="20"/>
        <v>1.7529999999999999</v>
      </c>
      <c r="I196" s="36">
        <f t="shared" si="21"/>
        <v>45.66026038437694</v>
      </c>
    </row>
    <row r="197" spans="1:9" ht="15" x14ac:dyDescent="0.25">
      <c r="A197" s="38">
        <v>893</v>
      </c>
      <c r="B197" s="70" t="s">
        <v>385</v>
      </c>
      <c r="C197" s="71" t="s">
        <v>423</v>
      </c>
      <c r="D197" s="71" t="s">
        <v>424</v>
      </c>
      <c r="E197" s="38">
        <v>893</v>
      </c>
      <c r="F197" s="35">
        <v>1.99</v>
      </c>
      <c r="G197" s="35">
        <v>3.3109999999999999</v>
      </c>
      <c r="H197" s="35">
        <f t="shared" si="20"/>
        <v>1.321</v>
      </c>
      <c r="I197" s="36">
        <f t="shared" si="21"/>
        <v>60.102688009664753</v>
      </c>
    </row>
    <row r="198" spans="1:9" ht="15" x14ac:dyDescent="0.25">
      <c r="A198" s="38">
        <v>894</v>
      </c>
      <c r="B198" s="70" t="s">
        <v>385</v>
      </c>
      <c r="C198" s="71" t="s">
        <v>425</v>
      </c>
      <c r="D198" s="71" t="s">
        <v>426</v>
      </c>
      <c r="E198" s="38">
        <v>894</v>
      </c>
      <c r="F198" s="35">
        <v>1.756</v>
      </c>
      <c r="G198" s="35">
        <v>3.355</v>
      </c>
      <c r="H198" s="35">
        <f t="shared" si="20"/>
        <v>1.599</v>
      </c>
      <c r="I198" s="36">
        <f t="shared" si="21"/>
        <v>52.339791356184797</v>
      </c>
    </row>
    <row r="199" spans="1:9" ht="15" x14ac:dyDescent="0.25">
      <c r="A199" s="38">
        <v>895</v>
      </c>
      <c r="B199" s="70" t="s">
        <v>385</v>
      </c>
      <c r="C199" s="71" t="s">
        <v>427</v>
      </c>
      <c r="D199" s="71" t="s">
        <v>428</v>
      </c>
      <c r="E199" s="38">
        <v>895</v>
      </c>
      <c r="F199" s="35">
        <v>1.6240000000000001</v>
      </c>
      <c r="G199" s="35">
        <v>3.4460000000000002</v>
      </c>
      <c r="H199" s="35">
        <f t="shared" si="20"/>
        <v>1.8220000000000001</v>
      </c>
      <c r="I199" s="36">
        <f t="shared" si="21"/>
        <v>47.127103888566459</v>
      </c>
    </row>
    <row r="200" spans="1:9" ht="15" x14ac:dyDescent="0.25">
      <c r="A200" s="38">
        <v>896</v>
      </c>
      <c r="B200" s="70" t="s">
        <v>169</v>
      </c>
      <c r="C200" s="71" t="s">
        <v>179</v>
      </c>
      <c r="D200" s="71" t="s">
        <v>180</v>
      </c>
      <c r="E200" s="38">
        <v>896</v>
      </c>
      <c r="F200" s="35">
        <v>1.421</v>
      </c>
      <c r="G200" s="35">
        <v>3.3730000000000002</v>
      </c>
      <c r="H200" s="35">
        <f t="shared" si="20"/>
        <v>1.9520000000000002</v>
      </c>
      <c r="I200" s="36">
        <f t="shared" si="21"/>
        <v>42.128668840794539</v>
      </c>
    </row>
    <row r="201" spans="1:9" x14ac:dyDescent="0.3">
      <c r="A201" s="38">
        <v>897</v>
      </c>
      <c r="B201" s="33"/>
      <c r="C201" s="33"/>
      <c r="D201" s="34"/>
      <c r="E201" s="38">
        <v>897</v>
      </c>
      <c r="F201" s="35">
        <v>1.88</v>
      </c>
      <c r="G201" s="35">
        <v>3.2679999999999998</v>
      </c>
      <c r="H201" s="35">
        <f t="shared" si="20"/>
        <v>1.3879999999999999</v>
      </c>
      <c r="I201" s="36">
        <f t="shared" si="21"/>
        <v>57.52753977968176</v>
      </c>
    </row>
    <row r="202" spans="1:9" x14ac:dyDescent="0.3">
      <c r="A202" s="38">
        <v>898</v>
      </c>
      <c r="B202" s="33"/>
      <c r="C202" s="33"/>
      <c r="D202" s="34"/>
      <c r="E202" s="38">
        <v>898</v>
      </c>
      <c r="F202" s="35">
        <v>1.5069999999999999</v>
      </c>
      <c r="G202" s="35">
        <v>3.6440000000000001</v>
      </c>
      <c r="H202" s="35">
        <f t="shared" ref="H202:H265" si="22">G202-F202</f>
        <v>2.1370000000000005</v>
      </c>
      <c r="I202" s="36">
        <f t="shared" ref="I202:I265" si="23">F202/G202*100</f>
        <v>41.355653128430291</v>
      </c>
    </row>
    <row r="203" spans="1:9" x14ac:dyDescent="0.3">
      <c r="A203" s="38">
        <v>899</v>
      </c>
      <c r="B203" s="33"/>
      <c r="C203" s="33"/>
      <c r="D203" s="34"/>
      <c r="E203" s="38">
        <v>899</v>
      </c>
      <c r="F203" s="35">
        <v>1.8360000000000001</v>
      </c>
      <c r="G203" s="35">
        <v>3.51</v>
      </c>
      <c r="H203" s="35">
        <f t="shared" si="22"/>
        <v>1.6739999999999997</v>
      </c>
      <c r="I203" s="36">
        <f t="shared" si="23"/>
        <v>52.307692307692314</v>
      </c>
    </row>
    <row r="204" spans="1:9" x14ac:dyDescent="0.3">
      <c r="A204" s="38">
        <v>900</v>
      </c>
      <c r="B204" s="33"/>
      <c r="C204" s="33"/>
      <c r="D204" s="34"/>
      <c r="E204" s="38">
        <v>900</v>
      </c>
      <c r="F204" s="35">
        <v>2.19</v>
      </c>
      <c r="G204" s="35">
        <v>3.5259999999999998</v>
      </c>
      <c r="H204" s="35">
        <f t="shared" si="22"/>
        <v>1.3359999999999999</v>
      </c>
      <c r="I204" s="36">
        <f t="shared" si="23"/>
        <v>62.110039705048216</v>
      </c>
    </row>
    <row r="205" spans="1:9" x14ac:dyDescent="0.3">
      <c r="A205" s="38">
        <v>901</v>
      </c>
      <c r="B205" s="33"/>
      <c r="C205" s="33"/>
      <c r="D205" s="34"/>
      <c r="E205" s="38">
        <v>901</v>
      </c>
      <c r="F205" s="35">
        <v>1.85</v>
      </c>
      <c r="G205" s="35">
        <v>3.8519999999999999</v>
      </c>
      <c r="H205" s="35">
        <f t="shared" si="22"/>
        <v>2.0019999999999998</v>
      </c>
      <c r="I205" s="36">
        <f t="shared" si="23"/>
        <v>48.026998961578407</v>
      </c>
    </row>
    <row r="206" spans="1:9" x14ac:dyDescent="0.3">
      <c r="A206" s="38">
        <v>902</v>
      </c>
      <c r="B206" s="33"/>
      <c r="C206" s="33"/>
      <c r="D206" s="34"/>
      <c r="E206" s="38">
        <v>902</v>
      </c>
      <c r="F206" s="35">
        <v>1.3939999999999999</v>
      </c>
      <c r="G206" s="35">
        <v>3.3370000000000002</v>
      </c>
      <c r="H206" s="35">
        <f t="shared" si="22"/>
        <v>1.9430000000000003</v>
      </c>
      <c r="I206" s="36">
        <f t="shared" si="23"/>
        <v>41.774048546598735</v>
      </c>
    </row>
    <row r="207" spans="1:9" x14ac:dyDescent="0.3">
      <c r="A207" s="38">
        <v>903</v>
      </c>
      <c r="B207" s="33"/>
      <c r="C207" s="33"/>
      <c r="D207" s="34"/>
      <c r="E207" s="38">
        <v>903</v>
      </c>
      <c r="F207" s="35">
        <v>1.5249999999999999</v>
      </c>
      <c r="G207" s="35">
        <v>3.5910000000000002</v>
      </c>
      <c r="H207" s="35">
        <f t="shared" si="22"/>
        <v>2.0660000000000003</v>
      </c>
      <c r="I207" s="36">
        <f t="shared" si="23"/>
        <v>42.467279309384573</v>
      </c>
    </row>
    <row r="208" spans="1:9" x14ac:dyDescent="0.3">
      <c r="A208" s="38">
        <v>904</v>
      </c>
      <c r="B208" s="33"/>
      <c r="C208" s="33"/>
      <c r="D208" s="34"/>
      <c r="E208" s="38">
        <v>904</v>
      </c>
      <c r="F208" s="35">
        <v>1.7569999999999999</v>
      </c>
      <c r="G208" s="35">
        <v>3.4449999999999998</v>
      </c>
      <c r="H208" s="35">
        <f t="shared" si="22"/>
        <v>1.6879999999999999</v>
      </c>
      <c r="I208" s="36">
        <f t="shared" si="23"/>
        <v>51.001451378809868</v>
      </c>
    </row>
    <row r="209" spans="1:9" x14ac:dyDescent="0.3">
      <c r="A209" s="38">
        <v>905</v>
      </c>
      <c r="B209" s="33"/>
      <c r="C209" s="33"/>
      <c r="D209" s="34"/>
      <c r="E209" s="38">
        <v>905</v>
      </c>
      <c r="F209" s="35">
        <v>1.5980000000000001</v>
      </c>
      <c r="G209" s="35">
        <v>3.698</v>
      </c>
      <c r="H209" s="35">
        <f t="shared" si="22"/>
        <v>2.0999999999999996</v>
      </c>
      <c r="I209" s="36">
        <f t="shared" si="23"/>
        <v>43.212547322877235</v>
      </c>
    </row>
    <row r="210" spans="1:9" x14ac:dyDescent="0.3">
      <c r="A210" s="38">
        <v>906</v>
      </c>
      <c r="B210" s="33"/>
      <c r="C210" s="33"/>
      <c r="D210" s="34"/>
      <c r="E210" s="38">
        <v>906</v>
      </c>
      <c r="F210" s="35">
        <v>1.7370000000000001</v>
      </c>
      <c r="G210" s="35">
        <v>3.286</v>
      </c>
      <c r="H210" s="35">
        <f t="shared" si="22"/>
        <v>1.5489999999999999</v>
      </c>
      <c r="I210" s="36">
        <f t="shared" si="23"/>
        <v>52.860620815581264</v>
      </c>
    </row>
    <row r="211" spans="1:9" x14ac:dyDescent="0.3">
      <c r="A211" s="38">
        <v>907</v>
      </c>
      <c r="B211" s="33"/>
      <c r="C211" s="33"/>
      <c r="D211" s="34"/>
      <c r="E211" s="38">
        <v>907</v>
      </c>
      <c r="F211" s="35">
        <v>1.6679999999999999</v>
      </c>
      <c r="G211" s="35">
        <v>3.11</v>
      </c>
      <c r="H211" s="35">
        <f t="shared" si="22"/>
        <v>1.4419999999999999</v>
      </c>
      <c r="I211" s="36">
        <f t="shared" si="23"/>
        <v>53.633440514469456</v>
      </c>
    </row>
    <row r="212" spans="1:9" x14ac:dyDescent="0.3">
      <c r="A212" s="38">
        <v>908</v>
      </c>
      <c r="B212" s="33"/>
      <c r="C212" s="33"/>
      <c r="D212" s="34"/>
      <c r="E212" s="38">
        <v>908</v>
      </c>
      <c r="F212" s="35">
        <v>1.9490000000000001</v>
      </c>
      <c r="G212" s="35">
        <v>3.919</v>
      </c>
      <c r="H212" s="35">
        <f t="shared" si="22"/>
        <v>1.97</v>
      </c>
      <c r="I212" s="36">
        <f t="shared" si="23"/>
        <v>49.732074508803272</v>
      </c>
    </row>
    <row r="213" spans="1:9" x14ac:dyDescent="0.3">
      <c r="A213" s="38">
        <v>909</v>
      </c>
      <c r="B213" s="33"/>
      <c r="C213" s="33"/>
      <c r="D213" s="34"/>
      <c r="E213" s="38">
        <v>909</v>
      </c>
      <c r="F213" s="35">
        <v>1.643</v>
      </c>
      <c r="G213" s="35">
        <v>3.5110000000000001</v>
      </c>
      <c r="H213" s="35">
        <f t="shared" si="22"/>
        <v>1.8680000000000001</v>
      </c>
      <c r="I213" s="36">
        <f t="shared" si="23"/>
        <v>46.795784676730271</v>
      </c>
    </row>
    <row r="214" spans="1:9" x14ac:dyDescent="0.3">
      <c r="A214" s="38">
        <v>910</v>
      </c>
      <c r="B214" s="33"/>
      <c r="C214" s="33"/>
      <c r="D214" s="34"/>
      <c r="E214" s="38">
        <v>910</v>
      </c>
      <c r="F214" s="35">
        <v>1.8520000000000001</v>
      </c>
      <c r="G214" s="35">
        <v>3.6259999999999999</v>
      </c>
      <c r="H214" s="35">
        <f t="shared" si="22"/>
        <v>1.7739999999999998</v>
      </c>
      <c r="I214" s="36">
        <f t="shared" si="23"/>
        <v>51.075565361279651</v>
      </c>
    </row>
    <row r="215" spans="1:9" x14ac:dyDescent="0.3">
      <c r="A215" s="38">
        <v>911</v>
      </c>
      <c r="B215" s="33"/>
      <c r="C215" s="33"/>
      <c r="D215" s="34"/>
      <c r="E215" s="38">
        <v>911</v>
      </c>
      <c r="F215" s="35">
        <v>1.7450000000000001</v>
      </c>
      <c r="G215" s="35">
        <v>3.4380000000000002</v>
      </c>
      <c r="H215" s="35">
        <f t="shared" si="22"/>
        <v>1.6930000000000001</v>
      </c>
      <c r="I215" s="36">
        <f t="shared" si="23"/>
        <v>50.756253635834788</v>
      </c>
    </row>
    <row r="216" spans="1:9" x14ac:dyDescent="0.3">
      <c r="A216" s="38">
        <v>912</v>
      </c>
      <c r="B216" s="33"/>
      <c r="C216" s="33"/>
      <c r="D216" s="34"/>
      <c r="E216" s="38">
        <v>912</v>
      </c>
      <c r="F216" s="35">
        <v>1.7529999999999999</v>
      </c>
      <c r="G216" s="35">
        <v>3.3860000000000001</v>
      </c>
      <c r="H216" s="35">
        <f t="shared" si="22"/>
        <v>1.6330000000000002</v>
      </c>
      <c r="I216" s="36">
        <f t="shared" si="23"/>
        <v>51.772002362669809</v>
      </c>
    </row>
    <row r="217" spans="1:9" x14ac:dyDescent="0.3">
      <c r="A217" s="38">
        <v>913</v>
      </c>
      <c r="B217" s="33"/>
      <c r="C217" s="33"/>
      <c r="D217" s="34"/>
      <c r="E217" s="65">
        <v>913</v>
      </c>
      <c r="F217" s="35">
        <v>2.5449999999999999</v>
      </c>
      <c r="G217" s="35">
        <v>5.0650000000000004</v>
      </c>
      <c r="H217" s="35">
        <f t="shared" si="22"/>
        <v>2.5200000000000005</v>
      </c>
      <c r="I217" s="36">
        <f t="shared" si="23"/>
        <v>50.246791707798607</v>
      </c>
    </row>
    <row r="218" spans="1:9" x14ac:dyDescent="0.3">
      <c r="A218" s="38">
        <v>914</v>
      </c>
      <c r="B218" s="33"/>
      <c r="C218" s="33"/>
      <c r="D218" s="34"/>
      <c r="E218" s="65">
        <v>914</v>
      </c>
      <c r="F218" s="35">
        <v>2.6030000000000002</v>
      </c>
      <c r="G218" s="35">
        <v>4.6399999999999997</v>
      </c>
      <c r="H218" s="35">
        <f t="shared" si="22"/>
        <v>2.0369999999999995</v>
      </c>
      <c r="I218" s="36">
        <f t="shared" si="23"/>
        <v>56.099137931034491</v>
      </c>
    </row>
    <row r="219" spans="1:9" x14ac:dyDescent="0.3">
      <c r="A219" s="38">
        <v>915</v>
      </c>
      <c r="B219" s="33"/>
      <c r="C219" s="33"/>
      <c r="D219" s="34"/>
      <c r="E219" s="65">
        <v>915</v>
      </c>
      <c r="F219" s="35">
        <v>2.464</v>
      </c>
      <c r="G219" s="35">
        <v>4.7949999999999999</v>
      </c>
      <c r="H219" s="35">
        <f t="shared" si="22"/>
        <v>2.331</v>
      </c>
      <c r="I219" s="36">
        <f t="shared" si="23"/>
        <v>51.386861313868614</v>
      </c>
    </row>
    <row r="220" spans="1:9" x14ac:dyDescent="0.3">
      <c r="A220" s="38">
        <v>916</v>
      </c>
      <c r="B220" s="33"/>
      <c r="C220" s="33"/>
      <c r="D220" s="34"/>
      <c r="E220" s="65">
        <v>916</v>
      </c>
      <c r="F220" s="35">
        <v>3.0739999999999998</v>
      </c>
      <c r="G220" s="35">
        <v>4.4589999999999996</v>
      </c>
      <c r="H220" s="35">
        <f t="shared" si="22"/>
        <v>1.3849999999999998</v>
      </c>
      <c r="I220" s="36">
        <f t="shared" si="23"/>
        <v>68.93922404126485</v>
      </c>
    </row>
    <row r="221" spans="1:9" x14ac:dyDescent="0.3">
      <c r="A221" s="38">
        <v>917</v>
      </c>
      <c r="B221" s="33"/>
      <c r="C221" s="33"/>
      <c r="D221" s="34"/>
      <c r="E221" s="65">
        <v>917</v>
      </c>
      <c r="F221" s="35">
        <v>3.06</v>
      </c>
      <c r="G221" s="35">
        <v>4.6550000000000002</v>
      </c>
      <c r="H221" s="35">
        <f t="shared" si="22"/>
        <v>1.5950000000000002</v>
      </c>
      <c r="I221" s="36">
        <f t="shared" si="23"/>
        <v>65.735767991407087</v>
      </c>
    </row>
    <row r="222" spans="1:9" x14ac:dyDescent="0.3">
      <c r="A222" s="38">
        <v>918</v>
      </c>
      <c r="B222" s="33"/>
      <c r="C222" s="33"/>
      <c r="D222" s="34"/>
      <c r="E222" s="65">
        <v>918</v>
      </c>
      <c r="F222" s="35">
        <v>2.7639999999999998</v>
      </c>
      <c r="G222" s="35">
        <v>4.8730000000000002</v>
      </c>
      <c r="H222" s="35">
        <f t="shared" si="22"/>
        <v>2.1090000000000004</v>
      </c>
      <c r="I222" s="36">
        <f t="shared" si="23"/>
        <v>56.720705930638204</v>
      </c>
    </row>
    <row r="223" spans="1:9" x14ac:dyDescent="0.3">
      <c r="A223" s="38">
        <v>919</v>
      </c>
      <c r="B223" s="33"/>
      <c r="C223" s="33"/>
      <c r="D223" s="34"/>
      <c r="E223" s="65">
        <v>919</v>
      </c>
      <c r="F223" s="35">
        <v>2.3980000000000001</v>
      </c>
      <c r="G223" s="35">
        <v>4.9450000000000003</v>
      </c>
      <c r="H223" s="35">
        <f t="shared" si="22"/>
        <v>2.5470000000000002</v>
      </c>
      <c r="I223" s="36">
        <f t="shared" si="23"/>
        <v>48.493427704752271</v>
      </c>
    </row>
    <row r="224" spans="1:9" x14ac:dyDescent="0.3">
      <c r="A224" s="38">
        <v>920</v>
      </c>
      <c r="B224" s="33"/>
      <c r="C224" s="33"/>
      <c r="D224" s="34"/>
      <c r="E224" s="65">
        <v>920</v>
      </c>
      <c r="F224" s="35">
        <v>2.4249999999999998</v>
      </c>
      <c r="G224" s="35">
        <v>4.8010000000000002</v>
      </c>
      <c r="H224" s="35">
        <f t="shared" si="22"/>
        <v>2.3760000000000003</v>
      </c>
      <c r="I224" s="36">
        <f t="shared" si="23"/>
        <v>50.510310352009988</v>
      </c>
    </row>
    <row r="225" spans="1:9" x14ac:dyDescent="0.3">
      <c r="A225" s="38">
        <v>921</v>
      </c>
      <c r="B225" s="33"/>
      <c r="C225" s="33"/>
      <c r="D225" s="34"/>
      <c r="E225" s="65">
        <v>921</v>
      </c>
      <c r="F225" s="35">
        <v>2.5059999999999998</v>
      </c>
      <c r="G225" s="35">
        <v>5.0019999999999998</v>
      </c>
      <c r="H225" s="35">
        <f t="shared" si="22"/>
        <v>2.496</v>
      </c>
      <c r="I225" s="36">
        <f t="shared" si="23"/>
        <v>50.099960015993602</v>
      </c>
    </row>
    <row r="226" spans="1:9" x14ac:dyDescent="0.3">
      <c r="A226" s="38">
        <v>922</v>
      </c>
      <c r="B226" s="33"/>
      <c r="C226" s="33"/>
      <c r="D226" s="34"/>
      <c r="E226" s="65">
        <v>922</v>
      </c>
      <c r="F226" s="35">
        <v>3.0329999999999999</v>
      </c>
      <c r="G226" s="35">
        <v>4.5019999999999998</v>
      </c>
      <c r="H226" s="35">
        <f t="shared" si="22"/>
        <v>1.4689999999999999</v>
      </c>
      <c r="I226" s="36">
        <f t="shared" si="23"/>
        <v>67.370057752110185</v>
      </c>
    </row>
    <row r="227" spans="1:9" x14ac:dyDescent="0.3">
      <c r="A227" s="38">
        <v>923</v>
      </c>
      <c r="B227" s="33"/>
      <c r="C227" s="33"/>
      <c r="D227" s="34"/>
      <c r="E227" s="65">
        <v>923</v>
      </c>
      <c r="F227" s="35">
        <v>2.9950000000000001</v>
      </c>
      <c r="G227" s="35">
        <v>4.72</v>
      </c>
      <c r="H227" s="35">
        <f t="shared" si="22"/>
        <v>1.7249999999999996</v>
      </c>
      <c r="I227" s="36">
        <f t="shared" si="23"/>
        <v>63.453389830508478</v>
      </c>
    </row>
    <row r="228" spans="1:9" x14ac:dyDescent="0.3">
      <c r="A228" s="38">
        <v>924</v>
      </c>
      <c r="B228" s="33"/>
      <c r="C228" s="33"/>
      <c r="D228" s="34"/>
      <c r="E228" s="65">
        <v>924</v>
      </c>
      <c r="F228" s="35">
        <v>2.875</v>
      </c>
      <c r="G228" s="35">
        <v>4.8150000000000004</v>
      </c>
      <c r="H228" s="35">
        <f t="shared" si="22"/>
        <v>1.9400000000000004</v>
      </c>
      <c r="I228" s="36">
        <f t="shared" si="23"/>
        <v>59.709241952232603</v>
      </c>
    </row>
    <row r="229" spans="1:9" x14ac:dyDescent="0.3">
      <c r="A229" s="38">
        <v>925</v>
      </c>
      <c r="B229" s="33"/>
      <c r="C229" s="33"/>
      <c r="D229" s="34"/>
      <c r="E229" s="65">
        <v>925</v>
      </c>
      <c r="F229" s="35">
        <v>2.7360000000000002</v>
      </c>
      <c r="G229" s="35">
        <v>4.8319999999999999</v>
      </c>
      <c r="H229" s="35">
        <f t="shared" si="22"/>
        <v>2.0959999999999996</v>
      </c>
      <c r="I229" s="36">
        <f t="shared" si="23"/>
        <v>56.622516556291401</v>
      </c>
    </row>
    <row r="230" spans="1:9" x14ac:dyDescent="0.3">
      <c r="A230" s="38">
        <v>926</v>
      </c>
      <c r="B230" s="33"/>
      <c r="C230" s="33"/>
      <c r="D230" s="34"/>
      <c r="E230" s="65">
        <v>926</v>
      </c>
      <c r="F230" s="35">
        <v>2.9260000000000002</v>
      </c>
      <c r="G230" s="35">
        <v>4.657</v>
      </c>
      <c r="H230" s="35">
        <f t="shared" si="22"/>
        <v>1.7309999999999999</v>
      </c>
      <c r="I230" s="36">
        <f t="shared" si="23"/>
        <v>62.830148164054108</v>
      </c>
    </row>
    <row r="231" spans="1:9" x14ac:dyDescent="0.3">
      <c r="A231" s="38">
        <v>927</v>
      </c>
      <c r="B231" s="33"/>
      <c r="C231" s="33"/>
      <c r="D231" s="34"/>
      <c r="E231" s="65">
        <v>927</v>
      </c>
      <c r="F231" s="35">
        <v>3.0030000000000001</v>
      </c>
      <c r="G231" s="35">
        <v>4.7309999999999999</v>
      </c>
      <c r="H231" s="35">
        <f t="shared" si="22"/>
        <v>1.7279999999999998</v>
      </c>
      <c r="I231" s="36">
        <f t="shared" si="23"/>
        <v>63.474952441344321</v>
      </c>
    </row>
    <row r="232" spans="1:9" x14ac:dyDescent="0.3">
      <c r="A232" s="38">
        <v>928</v>
      </c>
      <c r="B232" s="33"/>
      <c r="C232" s="33"/>
      <c r="D232" s="34"/>
      <c r="E232" s="65">
        <v>928</v>
      </c>
      <c r="F232" s="35">
        <v>2.5350000000000001</v>
      </c>
      <c r="G232" s="35">
        <v>5.0259999999999998</v>
      </c>
      <c r="H232" s="35">
        <f t="shared" si="22"/>
        <v>2.4909999999999997</v>
      </c>
      <c r="I232" s="36">
        <f t="shared" si="23"/>
        <v>50.437723836052527</v>
      </c>
    </row>
    <row r="233" spans="1:9" x14ac:dyDescent="0.3">
      <c r="A233" s="38">
        <v>929</v>
      </c>
      <c r="B233" s="33"/>
      <c r="C233" s="33"/>
      <c r="D233" s="34"/>
      <c r="E233" s="65">
        <v>929</v>
      </c>
      <c r="F233" s="35">
        <v>2.9020000000000001</v>
      </c>
      <c r="G233" s="35">
        <v>4.6189999999999998</v>
      </c>
      <c r="H233" s="35">
        <f t="shared" si="22"/>
        <v>1.7169999999999996</v>
      </c>
      <c r="I233" s="36">
        <f t="shared" si="23"/>
        <v>62.827451829400303</v>
      </c>
    </row>
    <row r="234" spans="1:9" x14ac:dyDescent="0.3">
      <c r="A234" s="38">
        <v>930</v>
      </c>
      <c r="B234" s="33"/>
      <c r="C234" s="33"/>
      <c r="D234" s="34"/>
      <c r="E234" s="65">
        <v>930</v>
      </c>
      <c r="F234" s="35">
        <v>2.9449999999999998</v>
      </c>
      <c r="G234" s="35">
        <v>5.1520000000000001</v>
      </c>
      <c r="H234" s="35">
        <f t="shared" si="22"/>
        <v>2.2070000000000003</v>
      </c>
      <c r="I234" s="36">
        <f t="shared" si="23"/>
        <v>57.16226708074533</v>
      </c>
    </row>
    <row r="235" spans="1:9" x14ac:dyDescent="0.3">
      <c r="A235" s="38">
        <v>931</v>
      </c>
      <c r="B235" s="33"/>
      <c r="C235" s="33"/>
      <c r="D235" s="34"/>
      <c r="E235" s="65">
        <v>931</v>
      </c>
      <c r="F235" s="35">
        <v>2.758</v>
      </c>
      <c r="G235" s="35">
        <v>4.6950000000000003</v>
      </c>
      <c r="H235" s="35">
        <f t="shared" si="22"/>
        <v>1.9370000000000003</v>
      </c>
      <c r="I235" s="36">
        <f t="shared" si="23"/>
        <v>58.743343982960596</v>
      </c>
    </row>
    <row r="236" spans="1:9" x14ac:dyDescent="0.3">
      <c r="A236" s="38">
        <v>932</v>
      </c>
      <c r="B236" s="33"/>
      <c r="C236" s="33"/>
      <c r="D236" s="34"/>
      <c r="E236" s="65">
        <v>932</v>
      </c>
      <c r="F236" s="35">
        <v>2.65</v>
      </c>
      <c r="G236" s="35">
        <v>4.7720000000000002</v>
      </c>
      <c r="H236" s="35">
        <f t="shared" si="22"/>
        <v>2.1220000000000003</v>
      </c>
      <c r="I236" s="36">
        <f t="shared" si="23"/>
        <v>55.5322715842414</v>
      </c>
    </row>
    <row r="237" spans="1:9" x14ac:dyDescent="0.3">
      <c r="A237" s="38">
        <v>933</v>
      </c>
      <c r="B237" s="33"/>
      <c r="C237" s="33"/>
      <c r="D237" s="34"/>
      <c r="E237" s="65">
        <v>933</v>
      </c>
      <c r="F237" s="35">
        <v>2.5299999999999998</v>
      </c>
      <c r="G237" s="35">
        <v>5.1539999999999999</v>
      </c>
      <c r="H237" s="35">
        <f t="shared" si="22"/>
        <v>2.6240000000000001</v>
      </c>
      <c r="I237" s="36">
        <f t="shared" si="23"/>
        <v>49.088086922778423</v>
      </c>
    </row>
    <row r="238" spans="1:9" x14ac:dyDescent="0.3">
      <c r="A238" s="38">
        <v>934</v>
      </c>
      <c r="B238" s="33"/>
      <c r="C238" s="33"/>
      <c r="D238" s="34"/>
      <c r="E238" s="65">
        <v>934</v>
      </c>
      <c r="F238" s="35">
        <v>2.427</v>
      </c>
      <c r="G238" s="35">
        <v>4.6630000000000003</v>
      </c>
      <c r="H238" s="35">
        <f t="shared" si="22"/>
        <v>2.2360000000000002</v>
      </c>
      <c r="I238" s="36">
        <f t="shared" si="23"/>
        <v>52.048037743941663</v>
      </c>
    </row>
    <row r="239" spans="1:9" x14ac:dyDescent="0.3">
      <c r="A239" s="38">
        <v>935</v>
      </c>
      <c r="B239" s="33"/>
      <c r="C239" s="33"/>
      <c r="D239" s="34"/>
      <c r="E239" s="65">
        <v>935</v>
      </c>
      <c r="F239" s="35">
        <v>2.9449999999999998</v>
      </c>
      <c r="G239" s="35">
        <v>4.8520000000000003</v>
      </c>
      <c r="H239" s="35">
        <f t="shared" si="22"/>
        <v>1.9070000000000005</v>
      </c>
      <c r="I239" s="36">
        <f t="shared" si="23"/>
        <v>60.696619950535855</v>
      </c>
    </row>
    <row r="240" spans="1:9" x14ac:dyDescent="0.3">
      <c r="A240" s="38">
        <v>936</v>
      </c>
      <c r="B240" s="33"/>
      <c r="C240" s="33"/>
      <c r="D240" s="34"/>
      <c r="E240" s="65">
        <v>936</v>
      </c>
      <c r="F240" s="35">
        <v>2.395</v>
      </c>
      <c r="G240" s="35">
        <v>4.91</v>
      </c>
      <c r="H240" s="35">
        <f t="shared" si="22"/>
        <v>2.5150000000000001</v>
      </c>
      <c r="I240" s="36">
        <f t="shared" si="23"/>
        <v>48.77800407331975</v>
      </c>
    </row>
    <row r="241" spans="1:9" x14ac:dyDescent="0.3">
      <c r="A241" s="38">
        <v>937</v>
      </c>
      <c r="B241" s="33"/>
      <c r="C241" s="33"/>
      <c r="D241" s="34"/>
      <c r="E241" s="65">
        <v>937</v>
      </c>
      <c r="F241" s="35">
        <v>2.496</v>
      </c>
      <c r="G241" s="35">
        <v>4.7290000000000001</v>
      </c>
      <c r="H241" s="35">
        <f t="shared" si="22"/>
        <v>2.2330000000000001</v>
      </c>
      <c r="I241" s="36">
        <f t="shared" si="23"/>
        <v>52.780714738845425</v>
      </c>
    </row>
    <row r="242" spans="1:9" x14ac:dyDescent="0.3">
      <c r="A242" s="38">
        <v>938</v>
      </c>
      <c r="B242" s="33"/>
      <c r="C242" s="33"/>
      <c r="D242" s="34"/>
      <c r="E242" s="65">
        <v>938</v>
      </c>
      <c r="F242" s="35">
        <v>2.5190000000000001</v>
      </c>
      <c r="G242" s="35">
        <v>5.0149999999999997</v>
      </c>
      <c r="H242" s="35">
        <f t="shared" si="22"/>
        <v>2.4959999999999996</v>
      </c>
      <c r="I242" s="36">
        <f t="shared" si="23"/>
        <v>50.229312063808585</v>
      </c>
    </row>
    <row r="243" spans="1:9" x14ac:dyDescent="0.3">
      <c r="A243" s="38">
        <v>939</v>
      </c>
      <c r="B243" s="33"/>
      <c r="C243" s="33"/>
      <c r="D243" s="34"/>
      <c r="E243" s="65">
        <v>939</v>
      </c>
      <c r="F243" s="35">
        <v>2.4969999999999999</v>
      </c>
      <c r="G243" s="35">
        <v>5.1289999999999996</v>
      </c>
      <c r="H243" s="35">
        <f t="shared" si="22"/>
        <v>2.6319999999999997</v>
      </c>
      <c r="I243" s="36">
        <f t="shared" si="23"/>
        <v>48.683953987131993</v>
      </c>
    </row>
    <row r="244" spans="1:9" x14ac:dyDescent="0.3">
      <c r="A244" s="38">
        <v>940</v>
      </c>
      <c r="B244" s="33"/>
      <c r="C244" s="33"/>
      <c r="D244" s="34"/>
      <c r="E244" s="65">
        <v>940</v>
      </c>
      <c r="F244" s="35">
        <v>2.4569999999999999</v>
      </c>
      <c r="G244" s="35">
        <v>5.15</v>
      </c>
      <c r="H244" s="35">
        <f t="shared" si="22"/>
        <v>2.6930000000000005</v>
      </c>
      <c r="I244" s="36">
        <f t="shared" si="23"/>
        <v>47.708737864077669</v>
      </c>
    </row>
    <row r="245" spans="1:9" x14ac:dyDescent="0.3">
      <c r="A245" s="38">
        <v>941</v>
      </c>
      <c r="B245" s="33"/>
      <c r="C245" s="33"/>
      <c r="D245" s="34"/>
      <c r="E245" s="65">
        <v>941</v>
      </c>
      <c r="F245" s="35">
        <v>2.7149999999999999</v>
      </c>
      <c r="G245" s="35">
        <v>5.1349999999999998</v>
      </c>
      <c r="H245" s="35">
        <f t="shared" si="22"/>
        <v>2.42</v>
      </c>
      <c r="I245" s="36">
        <f t="shared" si="23"/>
        <v>52.872444011684514</v>
      </c>
    </row>
    <row r="246" spans="1:9" x14ac:dyDescent="0.3">
      <c r="A246" s="38">
        <v>942</v>
      </c>
      <c r="B246" s="33"/>
      <c r="C246" s="33"/>
      <c r="D246" s="34"/>
      <c r="E246" s="65">
        <v>942</v>
      </c>
      <c r="F246" s="35">
        <v>2.8079999999999998</v>
      </c>
      <c r="G246" s="35">
        <v>4.7110000000000003</v>
      </c>
      <c r="H246" s="35">
        <f t="shared" si="22"/>
        <v>1.9030000000000005</v>
      </c>
      <c r="I246" s="36">
        <f t="shared" si="23"/>
        <v>59.605179367437898</v>
      </c>
    </row>
    <row r="247" spans="1:9" x14ac:dyDescent="0.3">
      <c r="A247" s="38">
        <v>943</v>
      </c>
      <c r="B247" s="33"/>
      <c r="C247" s="33"/>
      <c r="D247" s="34"/>
      <c r="E247" s="65">
        <v>943</v>
      </c>
      <c r="F247" s="35">
        <v>2.8759999999999999</v>
      </c>
      <c r="G247" s="35">
        <v>4.8440000000000003</v>
      </c>
      <c r="H247" s="35">
        <f t="shared" si="22"/>
        <v>1.9680000000000004</v>
      </c>
      <c r="I247" s="36">
        <f t="shared" si="23"/>
        <v>59.372419488026416</v>
      </c>
    </row>
    <row r="248" spans="1:9" x14ac:dyDescent="0.3">
      <c r="A248" s="38">
        <v>944</v>
      </c>
      <c r="B248" s="33"/>
      <c r="C248" s="33"/>
      <c r="D248" s="34"/>
      <c r="E248" s="65">
        <v>944</v>
      </c>
      <c r="F248" s="35">
        <v>2.9039999999999999</v>
      </c>
      <c r="G248" s="35">
        <v>4.91</v>
      </c>
      <c r="H248" s="35">
        <f t="shared" si="22"/>
        <v>2.0060000000000002</v>
      </c>
      <c r="I248" s="36">
        <f t="shared" si="23"/>
        <v>59.144602851323825</v>
      </c>
    </row>
    <row r="249" spans="1:9" x14ac:dyDescent="0.3">
      <c r="A249" s="38">
        <v>945</v>
      </c>
      <c r="B249" s="33"/>
      <c r="C249" s="33"/>
      <c r="D249" s="34"/>
      <c r="E249" s="65">
        <v>945</v>
      </c>
      <c r="F249" s="35">
        <v>2.3460000000000001</v>
      </c>
      <c r="G249" s="35">
        <v>4.9379999999999997</v>
      </c>
      <c r="H249" s="35">
        <f t="shared" si="22"/>
        <v>2.5919999999999996</v>
      </c>
      <c r="I249" s="36">
        <f t="shared" si="23"/>
        <v>47.50911300121507</v>
      </c>
    </row>
    <row r="250" spans="1:9" x14ac:dyDescent="0.3">
      <c r="A250" s="38">
        <v>946</v>
      </c>
      <c r="B250" s="33"/>
      <c r="C250" s="33"/>
      <c r="D250" s="34"/>
      <c r="E250" s="65">
        <v>946</v>
      </c>
      <c r="F250" s="35">
        <v>2.718</v>
      </c>
      <c r="G250" s="35">
        <v>4.8600000000000003</v>
      </c>
      <c r="H250" s="35">
        <f t="shared" si="22"/>
        <v>2.1420000000000003</v>
      </c>
      <c r="I250" s="36">
        <f t="shared" si="23"/>
        <v>55.925925925925924</v>
      </c>
    </row>
    <row r="251" spans="1:9" x14ac:dyDescent="0.3">
      <c r="A251" s="38">
        <v>947</v>
      </c>
      <c r="B251" s="33"/>
      <c r="C251" s="33"/>
      <c r="D251" s="34"/>
      <c r="E251" s="65">
        <v>947</v>
      </c>
      <c r="F251" s="35">
        <v>2.944</v>
      </c>
      <c r="G251" s="35">
        <v>4.9630000000000001</v>
      </c>
      <c r="H251" s="35">
        <f t="shared" si="22"/>
        <v>2.0190000000000001</v>
      </c>
      <c r="I251" s="36">
        <f t="shared" si="23"/>
        <v>59.318960306266369</v>
      </c>
    </row>
    <row r="252" spans="1:9" x14ac:dyDescent="0.3">
      <c r="A252" s="38">
        <v>948</v>
      </c>
      <c r="B252" s="33"/>
      <c r="C252" s="33"/>
      <c r="D252" s="34"/>
      <c r="E252" s="65">
        <v>948</v>
      </c>
      <c r="F252" s="35">
        <v>3.0070000000000001</v>
      </c>
      <c r="G252" s="35">
        <v>4.9130000000000003</v>
      </c>
      <c r="H252" s="35">
        <f t="shared" si="22"/>
        <v>1.9060000000000001</v>
      </c>
      <c r="I252" s="36">
        <f t="shared" si="23"/>
        <v>61.204966415632001</v>
      </c>
    </row>
    <row r="253" spans="1:9" x14ac:dyDescent="0.3">
      <c r="A253" s="38">
        <v>949</v>
      </c>
      <c r="B253" s="33"/>
      <c r="C253" s="33"/>
      <c r="D253" s="34"/>
      <c r="E253" s="65">
        <v>949</v>
      </c>
      <c r="F253" s="35">
        <v>2.9329999999999998</v>
      </c>
      <c r="G253" s="35">
        <v>4.5110000000000001</v>
      </c>
      <c r="H253" s="35">
        <f t="shared" si="22"/>
        <v>1.5780000000000003</v>
      </c>
      <c r="I253" s="36">
        <f t="shared" si="23"/>
        <v>65.018842828641098</v>
      </c>
    </row>
    <row r="254" spans="1:9" x14ac:dyDescent="0.3">
      <c r="A254" s="38">
        <v>950</v>
      </c>
      <c r="B254" s="33"/>
      <c r="C254" s="33"/>
      <c r="D254" s="34"/>
      <c r="E254" s="65">
        <v>950</v>
      </c>
      <c r="F254" s="35">
        <v>2.6139999999999999</v>
      </c>
      <c r="G254" s="35">
        <v>5.09</v>
      </c>
      <c r="H254" s="35">
        <f t="shared" si="22"/>
        <v>2.476</v>
      </c>
      <c r="I254" s="36">
        <f t="shared" si="23"/>
        <v>51.355599214145386</v>
      </c>
    </row>
    <row r="255" spans="1:9" x14ac:dyDescent="0.3">
      <c r="A255" s="38">
        <v>951</v>
      </c>
      <c r="B255" s="33"/>
      <c r="C255" s="33"/>
      <c r="D255" s="34"/>
      <c r="E255" s="65">
        <v>951</v>
      </c>
      <c r="F255" s="35">
        <v>2.3410000000000002</v>
      </c>
      <c r="G255" s="35">
        <v>4.8940000000000001</v>
      </c>
      <c r="H255" s="35">
        <f t="shared" si="22"/>
        <v>2.5529999999999999</v>
      </c>
      <c r="I255" s="36">
        <f t="shared" si="23"/>
        <v>47.834082550061304</v>
      </c>
    </row>
    <row r="256" spans="1:9" x14ac:dyDescent="0.3">
      <c r="A256" s="38">
        <v>952</v>
      </c>
      <c r="B256" s="33"/>
      <c r="C256" s="33"/>
      <c r="D256" s="34"/>
      <c r="E256" s="65">
        <v>952</v>
      </c>
      <c r="F256" s="35">
        <v>2.9809999999999999</v>
      </c>
      <c r="G256" s="35">
        <v>4.8680000000000003</v>
      </c>
      <c r="H256" s="35">
        <f t="shared" si="22"/>
        <v>1.8870000000000005</v>
      </c>
      <c r="I256" s="36">
        <f t="shared" si="23"/>
        <v>61.236647493837296</v>
      </c>
    </row>
    <row r="257" spans="1:9" x14ac:dyDescent="0.3">
      <c r="A257" s="38">
        <v>953</v>
      </c>
      <c r="B257" s="33"/>
      <c r="C257" s="33"/>
      <c r="D257" s="34"/>
      <c r="E257" s="65">
        <v>953</v>
      </c>
      <c r="F257" s="35">
        <v>3.03</v>
      </c>
      <c r="G257" s="35">
        <v>4.657</v>
      </c>
      <c r="H257" s="35">
        <f t="shared" si="22"/>
        <v>1.6270000000000002</v>
      </c>
      <c r="I257" s="36">
        <f t="shared" si="23"/>
        <v>65.063345501395744</v>
      </c>
    </row>
    <row r="258" spans="1:9" x14ac:dyDescent="0.3">
      <c r="A258" s="38">
        <v>954</v>
      </c>
      <c r="B258" s="33"/>
      <c r="C258" s="33"/>
      <c r="D258" s="34"/>
      <c r="E258" s="65">
        <v>954</v>
      </c>
      <c r="F258" s="35">
        <v>3.0329999999999999</v>
      </c>
      <c r="G258" s="35">
        <v>4.7270000000000003</v>
      </c>
      <c r="H258" s="35">
        <f t="shared" si="22"/>
        <v>1.6940000000000004</v>
      </c>
      <c r="I258" s="36">
        <f t="shared" si="23"/>
        <v>64.163317114448901</v>
      </c>
    </row>
    <row r="259" spans="1:9" x14ac:dyDescent="0.3">
      <c r="A259" s="38">
        <v>955</v>
      </c>
      <c r="B259" s="33"/>
      <c r="C259" s="33"/>
      <c r="D259" s="34"/>
      <c r="E259" s="65">
        <v>955</v>
      </c>
      <c r="F259" s="35">
        <v>2.39</v>
      </c>
      <c r="G259" s="35">
        <v>4.7460000000000004</v>
      </c>
      <c r="H259" s="35">
        <f t="shared" si="22"/>
        <v>2.3560000000000003</v>
      </c>
      <c r="I259" s="36">
        <f t="shared" si="23"/>
        <v>50.358196375895488</v>
      </c>
    </row>
    <row r="260" spans="1:9" x14ac:dyDescent="0.3">
      <c r="A260" s="38">
        <v>956</v>
      </c>
      <c r="B260" s="33"/>
      <c r="C260" s="33"/>
      <c r="D260" s="34"/>
      <c r="E260" s="65">
        <v>956</v>
      </c>
      <c r="F260" s="35">
        <v>2.5099999999999998</v>
      </c>
      <c r="G260" s="35">
        <v>5.077</v>
      </c>
      <c r="H260" s="35">
        <f t="shared" si="22"/>
        <v>2.5670000000000002</v>
      </c>
      <c r="I260" s="36">
        <f t="shared" si="23"/>
        <v>49.438644869017132</v>
      </c>
    </row>
    <row r="261" spans="1:9" x14ac:dyDescent="0.3">
      <c r="A261" s="38">
        <v>957</v>
      </c>
      <c r="B261" s="33"/>
      <c r="C261" s="33"/>
      <c r="D261" s="34"/>
      <c r="E261" s="65">
        <v>957</v>
      </c>
      <c r="F261" s="35">
        <v>2.6669999999999998</v>
      </c>
      <c r="G261" s="35">
        <v>4.9059999999999997</v>
      </c>
      <c r="H261" s="35">
        <f t="shared" si="22"/>
        <v>2.2389999999999999</v>
      </c>
      <c r="I261" s="36">
        <f t="shared" si="23"/>
        <v>54.362005707297186</v>
      </c>
    </row>
    <row r="262" spans="1:9" x14ac:dyDescent="0.3">
      <c r="A262" s="38">
        <v>958</v>
      </c>
      <c r="B262" s="33"/>
      <c r="C262" s="33"/>
      <c r="D262" s="34"/>
      <c r="E262" s="65">
        <v>958</v>
      </c>
      <c r="F262" s="35">
        <v>2.2549999999999999</v>
      </c>
      <c r="G262" s="35">
        <v>4.8289999999999997</v>
      </c>
      <c r="H262" s="35">
        <f t="shared" si="22"/>
        <v>2.5739999999999998</v>
      </c>
      <c r="I262" s="36">
        <f t="shared" si="23"/>
        <v>46.697038724373577</v>
      </c>
    </row>
    <row r="263" spans="1:9" x14ac:dyDescent="0.3">
      <c r="A263" s="38">
        <v>959</v>
      </c>
      <c r="B263" s="33"/>
      <c r="C263" s="33"/>
      <c r="D263" s="34"/>
      <c r="E263" s="65">
        <v>959</v>
      </c>
      <c r="F263" s="35">
        <v>2.7149999999999999</v>
      </c>
      <c r="G263" s="35">
        <v>4.5949999999999998</v>
      </c>
      <c r="H263" s="35">
        <f t="shared" si="22"/>
        <v>1.88</v>
      </c>
      <c r="I263" s="36">
        <f t="shared" si="23"/>
        <v>59.085963003264418</v>
      </c>
    </row>
    <row r="264" spans="1:9" x14ac:dyDescent="0.3">
      <c r="A264" s="38">
        <v>960</v>
      </c>
      <c r="B264" s="33"/>
      <c r="C264" s="33"/>
      <c r="D264" s="34"/>
      <c r="E264" s="65">
        <v>960</v>
      </c>
      <c r="F264" s="35">
        <v>3.0459999999999998</v>
      </c>
      <c r="G264" s="35">
        <v>4.8090000000000002</v>
      </c>
      <c r="H264" s="35">
        <f t="shared" si="22"/>
        <v>1.7630000000000003</v>
      </c>
      <c r="I264" s="36">
        <f t="shared" si="23"/>
        <v>63.339571636514854</v>
      </c>
    </row>
    <row r="265" spans="1:9" x14ac:dyDescent="0.3">
      <c r="A265" s="38">
        <v>961</v>
      </c>
      <c r="B265" s="33"/>
      <c r="C265" s="33"/>
      <c r="D265" s="34"/>
      <c r="E265" s="65">
        <v>961</v>
      </c>
      <c r="F265" s="35">
        <v>2.7480000000000002</v>
      </c>
      <c r="G265" s="35">
        <v>4.9829999999999997</v>
      </c>
      <c r="H265" s="35">
        <f t="shared" si="22"/>
        <v>2.2349999999999994</v>
      </c>
      <c r="I265" s="36">
        <f t="shared" si="23"/>
        <v>55.147501505117404</v>
      </c>
    </row>
    <row r="266" spans="1:9" x14ac:dyDescent="0.3">
      <c r="A266" s="38">
        <v>962</v>
      </c>
      <c r="B266" s="33"/>
      <c r="C266" s="33"/>
      <c r="D266" s="34"/>
      <c r="E266" s="65">
        <v>962</v>
      </c>
      <c r="F266" s="35">
        <v>2.903</v>
      </c>
      <c r="G266" s="35">
        <v>4.7389999999999999</v>
      </c>
      <c r="H266" s="35">
        <f t="shared" ref="H266:H304" si="24">G266-F266</f>
        <v>1.8359999999999999</v>
      </c>
      <c r="I266" s="36">
        <f t="shared" ref="I266:I304" si="25">F266/G266*100</f>
        <v>61.257649293099817</v>
      </c>
    </row>
    <row r="267" spans="1:9" x14ac:dyDescent="0.3">
      <c r="A267" s="38">
        <v>963</v>
      </c>
      <c r="B267" s="33"/>
      <c r="C267" s="33"/>
      <c r="D267" s="34"/>
      <c r="E267" s="65">
        <v>963</v>
      </c>
      <c r="F267" s="35">
        <v>3.008</v>
      </c>
      <c r="G267" s="35">
        <v>4.8630000000000004</v>
      </c>
      <c r="H267" s="35">
        <f t="shared" si="24"/>
        <v>1.8550000000000004</v>
      </c>
      <c r="I267" s="36">
        <f t="shared" si="25"/>
        <v>61.854822126259499</v>
      </c>
    </row>
    <row r="268" spans="1:9" x14ac:dyDescent="0.3">
      <c r="A268" s="38">
        <v>964</v>
      </c>
      <c r="B268" s="33"/>
      <c r="C268" s="33"/>
      <c r="D268" s="34"/>
      <c r="E268" s="65">
        <v>964</v>
      </c>
      <c r="F268" s="35">
        <v>2.714</v>
      </c>
      <c r="G268" s="35">
        <v>4.6660000000000004</v>
      </c>
      <c r="H268" s="35">
        <f t="shared" si="24"/>
        <v>1.9520000000000004</v>
      </c>
      <c r="I268" s="36">
        <f t="shared" si="25"/>
        <v>58.165452207458202</v>
      </c>
    </row>
    <row r="269" spans="1:9" x14ac:dyDescent="0.3">
      <c r="A269" s="38">
        <v>965</v>
      </c>
      <c r="B269" s="33"/>
      <c r="C269" s="33"/>
      <c r="D269" s="34"/>
      <c r="E269" s="65">
        <v>965</v>
      </c>
      <c r="F269" s="35">
        <v>2.8580000000000001</v>
      </c>
      <c r="G269" s="35">
        <v>4.7750000000000004</v>
      </c>
      <c r="H269" s="35">
        <f t="shared" si="24"/>
        <v>1.9170000000000003</v>
      </c>
      <c r="I269" s="36">
        <f t="shared" si="25"/>
        <v>59.853403141361248</v>
      </c>
    </row>
    <row r="270" spans="1:9" x14ac:dyDescent="0.3">
      <c r="A270" s="38">
        <v>966</v>
      </c>
      <c r="B270" s="33"/>
      <c r="C270" s="33"/>
      <c r="D270" s="34"/>
      <c r="E270" s="65">
        <v>966</v>
      </c>
      <c r="F270" s="35">
        <v>2.948</v>
      </c>
      <c r="G270" s="35">
        <v>4.9109999999999996</v>
      </c>
      <c r="H270" s="35">
        <f t="shared" si="24"/>
        <v>1.9629999999999996</v>
      </c>
      <c r="I270" s="36">
        <f t="shared" si="25"/>
        <v>60.028507432294852</v>
      </c>
    </row>
    <row r="271" spans="1:9" x14ac:dyDescent="0.3">
      <c r="A271" s="38">
        <v>967</v>
      </c>
      <c r="B271" s="33"/>
      <c r="C271" s="33"/>
      <c r="D271" s="34"/>
      <c r="E271" s="65">
        <v>967</v>
      </c>
      <c r="F271" s="35">
        <v>2.4870000000000001</v>
      </c>
      <c r="G271" s="35">
        <v>4.859</v>
      </c>
      <c r="H271" s="35">
        <f t="shared" si="24"/>
        <v>2.3719999999999999</v>
      </c>
      <c r="I271" s="36">
        <f t="shared" si="25"/>
        <v>51.183371064004945</v>
      </c>
    </row>
    <row r="272" spans="1:9" x14ac:dyDescent="0.3">
      <c r="A272" s="38">
        <v>968</v>
      </c>
      <c r="B272" s="33"/>
      <c r="C272" s="33"/>
      <c r="D272" s="34"/>
      <c r="E272" s="65">
        <v>968</v>
      </c>
      <c r="F272" s="35">
        <v>2.5270000000000001</v>
      </c>
      <c r="G272" s="35">
        <v>5.1550000000000002</v>
      </c>
      <c r="H272" s="35">
        <f t="shared" si="24"/>
        <v>2.6280000000000001</v>
      </c>
      <c r="I272" s="36">
        <f t="shared" si="25"/>
        <v>49.020368574199807</v>
      </c>
    </row>
    <row r="273" spans="1:9" x14ac:dyDescent="0.3">
      <c r="A273" s="38">
        <v>969</v>
      </c>
      <c r="B273" s="33"/>
      <c r="C273" s="33"/>
      <c r="D273" s="34"/>
      <c r="E273" s="65">
        <v>969</v>
      </c>
      <c r="F273" s="35">
        <v>2.6829999999999998</v>
      </c>
      <c r="G273" s="35">
        <v>4.9989999999999997</v>
      </c>
      <c r="H273" s="35">
        <f t="shared" si="24"/>
        <v>2.3159999999999998</v>
      </c>
      <c r="I273" s="36">
        <f t="shared" si="25"/>
        <v>53.670734146829368</v>
      </c>
    </row>
    <row r="274" spans="1:9" x14ac:dyDescent="0.3">
      <c r="A274" s="38">
        <v>970</v>
      </c>
      <c r="B274" s="33"/>
      <c r="C274" s="33"/>
      <c r="D274" s="34"/>
      <c r="E274" s="65">
        <v>970</v>
      </c>
      <c r="F274" s="35">
        <v>2.7120000000000002</v>
      </c>
      <c r="G274" s="35">
        <v>4.923</v>
      </c>
      <c r="H274" s="35">
        <f t="shared" si="24"/>
        <v>2.2109999999999999</v>
      </c>
      <c r="I274" s="36">
        <f t="shared" si="25"/>
        <v>55.088360755636813</v>
      </c>
    </row>
    <row r="275" spans="1:9" x14ac:dyDescent="0.3">
      <c r="A275" s="38">
        <v>971</v>
      </c>
      <c r="B275" s="33"/>
      <c r="C275" s="33"/>
      <c r="D275" s="34"/>
      <c r="E275" s="65">
        <v>971</v>
      </c>
      <c r="F275" s="35">
        <v>2.8210000000000002</v>
      </c>
      <c r="G275" s="35">
        <v>5.0490000000000004</v>
      </c>
      <c r="H275" s="35">
        <f t="shared" si="24"/>
        <v>2.2280000000000002</v>
      </c>
      <c r="I275" s="36">
        <f t="shared" si="25"/>
        <v>55.872449990097053</v>
      </c>
    </row>
    <row r="276" spans="1:9" x14ac:dyDescent="0.3">
      <c r="A276" s="38">
        <v>972</v>
      </c>
      <c r="B276" s="33"/>
      <c r="C276" s="33"/>
      <c r="D276" s="34"/>
      <c r="E276" s="65">
        <v>972</v>
      </c>
      <c r="F276" s="35">
        <v>2.9039999999999999</v>
      </c>
      <c r="G276" s="35">
        <v>4.5549999999999997</v>
      </c>
      <c r="H276" s="35">
        <f t="shared" si="24"/>
        <v>1.6509999999999998</v>
      </c>
      <c r="I276" s="36">
        <f t="shared" si="25"/>
        <v>63.754116355653132</v>
      </c>
    </row>
    <row r="277" spans="1:9" x14ac:dyDescent="0.3">
      <c r="A277" s="38">
        <v>973</v>
      </c>
      <c r="B277" s="33"/>
      <c r="C277" s="33"/>
      <c r="D277" s="34"/>
      <c r="E277" s="65">
        <v>973</v>
      </c>
      <c r="F277" s="35">
        <v>3.0779999999999998</v>
      </c>
      <c r="G277" s="35">
        <v>4.6740000000000004</v>
      </c>
      <c r="H277" s="35">
        <f t="shared" si="24"/>
        <v>1.5960000000000005</v>
      </c>
      <c r="I277" s="36">
        <f t="shared" si="25"/>
        <v>65.853658536585357</v>
      </c>
    </row>
    <row r="278" spans="1:9" x14ac:dyDescent="0.3">
      <c r="A278" s="38">
        <v>974</v>
      </c>
      <c r="B278" s="33"/>
      <c r="C278" s="33"/>
      <c r="D278" s="34"/>
      <c r="E278" s="65">
        <v>974</v>
      </c>
      <c r="F278" s="35">
        <v>3.0579999999999998</v>
      </c>
      <c r="G278" s="35">
        <v>4.7809999999999997</v>
      </c>
      <c r="H278" s="35">
        <f t="shared" si="24"/>
        <v>1.7229999999999999</v>
      </c>
      <c r="I278" s="36">
        <f t="shared" si="25"/>
        <v>63.961514327546546</v>
      </c>
    </row>
    <row r="279" spans="1:9" x14ac:dyDescent="0.3">
      <c r="A279" s="38">
        <v>975</v>
      </c>
      <c r="B279" s="33"/>
      <c r="C279" s="33"/>
      <c r="D279" s="34"/>
      <c r="E279" s="65">
        <v>975</v>
      </c>
      <c r="F279" s="35">
        <v>2.6360000000000001</v>
      </c>
      <c r="G279" s="35">
        <v>4.9290000000000003</v>
      </c>
      <c r="H279" s="35">
        <f t="shared" si="24"/>
        <v>2.2930000000000001</v>
      </c>
      <c r="I279" s="36">
        <f t="shared" si="25"/>
        <v>53.479407587745996</v>
      </c>
    </row>
    <row r="280" spans="1:9" x14ac:dyDescent="0.3">
      <c r="A280" s="38">
        <v>976</v>
      </c>
      <c r="B280" s="33"/>
      <c r="C280" s="33"/>
      <c r="D280" s="34"/>
      <c r="E280" s="65">
        <v>976</v>
      </c>
      <c r="F280" s="35">
        <v>3.0009999999999999</v>
      </c>
      <c r="G280" s="35">
        <v>4.5270000000000001</v>
      </c>
      <c r="H280" s="35">
        <f t="shared" si="24"/>
        <v>1.5260000000000002</v>
      </c>
      <c r="I280" s="36">
        <f t="shared" si="25"/>
        <v>66.291142036668873</v>
      </c>
    </row>
    <row r="281" spans="1:9" x14ac:dyDescent="0.3">
      <c r="A281" s="38">
        <v>977</v>
      </c>
      <c r="B281" s="33"/>
      <c r="C281" s="33"/>
      <c r="D281" s="34"/>
      <c r="E281" s="65">
        <v>977</v>
      </c>
      <c r="F281" s="35">
        <v>3</v>
      </c>
      <c r="G281" s="35">
        <v>4.9939999999999998</v>
      </c>
      <c r="H281" s="35">
        <f t="shared" si="24"/>
        <v>1.9939999999999998</v>
      </c>
      <c r="I281" s="36">
        <f t="shared" si="25"/>
        <v>60.07208650380457</v>
      </c>
    </row>
    <row r="282" spans="1:9" x14ac:dyDescent="0.3">
      <c r="A282" s="38">
        <v>978</v>
      </c>
      <c r="B282" s="33"/>
      <c r="C282" s="33"/>
      <c r="D282" s="34"/>
      <c r="E282" s="65">
        <v>978</v>
      </c>
      <c r="F282" s="35">
        <v>2.6139999999999999</v>
      </c>
      <c r="G282" s="35">
        <v>4.9610000000000003</v>
      </c>
      <c r="H282" s="35">
        <f t="shared" si="24"/>
        <v>2.3470000000000004</v>
      </c>
      <c r="I282" s="36">
        <f t="shared" si="25"/>
        <v>52.690989719814553</v>
      </c>
    </row>
    <row r="283" spans="1:9" x14ac:dyDescent="0.3">
      <c r="A283" s="38">
        <v>979</v>
      </c>
      <c r="B283" s="33"/>
      <c r="C283" s="33"/>
      <c r="D283" s="34"/>
      <c r="E283" s="65">
        <v>979</v>
      </c>
      <c r="F283" s="35">
        <v>2.4830000000000001</v>
      </c>
      <c r="G283" s="35">
        <v>4.9790000000000001</v>
      </c>
      <c r="H283" s="35">
        <f t="shared" si="24"/>
        <v>2.496</v>
      </c>
      <c r="I283" s="36">
        <f t="shared" si="25"/>
        <v>49.869451697127936</v>
      </c>
    </row>
    <row r="284" spans="1:9" x14ac:dyDescent="0.3">
      <c r="A284" s="38">
        <v>980</v>
      </c>
      <c r="B284" s="33"/>
      <c r="C284" s="33"/>
      <c r="D284" s="34"/>
      <c r="E284" s="65">
        <v>980</v>
      </c>
      <c r="F284" s="35">
        <v>2.6309999999999998</v>
      </c>
      <c r="G284" s="35">
        <v>5.1639999999999997</v>
      </c>
      <c r="H284" s="35">
        <f t="shared" si="24"/>
        <v>2.5329999999999999</v>
      </c>
      <c r="I284" s="36">
        <f t="shared" si="25"/>
        <v>50.948876839659171</v>
      </c>
    </row>
    <row r="285" spans="1:9" x14ac:dyDescent="0.3">
      <c r="A285" s="38">
        <v>981</v>
      </c>
      <c r="B285" s="33"/>
      <c r="C285" s="33"/>
      <c r="D285" s="34"/>
      <c r="E285" s="65">
        <v>981</v>
      </c>
      <c r="F285" s="35">
        <v>2.52</v>
      </c>
      <c r="G285" s="35">
        <v>5.1239999999999997</v>
      </c>
      <c r="H285" s="35">
        <f t="shared" si="24"/>
        <v>2.6039999999999996</v>
      </c>
      <c r="I285" s="36">
        <f t="shared" si="25"/>
        <v>49.180327868852466</v>
      </c>
    </row>
    <row r="286" spans="1:9" x14ac:dyDescent="0.3">
      <c r="A286" s="38">
        <v>982</v>
      </c>
      <c r="B286" s="33"/>
      <c r="C286" s="33"/>
      <c r="D286" s="34"/>
      <c r="E286" s="65">
        <v>982</v>
      </c>
      <c r="F286" s="35">
        <v>2.786</v>
      </c>
      <c r="G286" s="35">
        <v>5.0229999999999997</v>
      </c>
      <c r="H286" s="35">
        <f t="shared" si="24"/>
        <v>2.2369999999999997</v>
      </c>
      <c r="I286" s="36">
        <f t="shared" si="25"/>
        <v>55.464861636472229</v>
      </c>
    </row>
    <row r="287" spans="1:9" x14ac:dyDescent="0.3">
      <c r="A287" s="38">
        <v>983</v>
      </c>
      <c r="B287" s="33"/>
      <c r="C287" s="33"/>
      <c r="D287" s="34"/>
      <c r="E287" s="65">
        <v>983</v>
      </c>
      <c r="F287" s="35">
        <v>2.931</v>
      </c>
      <c r="G287" s="35">
        <v>4.8499999999999996</v>
      </c>
      <c r="H287" s="35">
        <f t="shared" si="24"/>
        <v>1.9189999999999996</v>
      </c>
      <c r="I287" s="36">
        <f t="shared" si="25"/>
        <v>60.432989690721648</v>
      </c>
    </row>
    <row r="288" spans="1:9" x14ac:dyDescent="0.3">
      <c r="A288" s="38">
        <v>984</v>
      </c>
      <c r="B288" s="33"/>
      <c r="C288" s="33"/>
      <c r="D288" s="34"/>
      <c r="E288" s="65">
        <v>984</v>
      </c>
      <c r="F288" s="35">
        <v>2.4489999999999998</v>
      </c>
      <c r="G288" s="35">
        <v>4.6619999999999999</v>
      </c>
      <c r="H288" s="35">
        <f t="shared" si="24"/>
        <v>2.2130000000000001</v>
      </c>
      <c r="I288" s="36">
        <f t="shared" si="25"/>
        <v>52.531102531102526</v>
      </c>
    </row>
    <row r="289" spans="1:9" x14ac:dyDescent="0.3">
      <c r="A289" s="38">
        <v>985</v>
      </c>
      <c r="B289" s="33"/>
      <c r="C289" s="33"/>
      <c r="D289" s="34"/>
      <c r="E289" s="65">
        <v>985</v>
      </c>
      <c r="F289" s="35">
        <v>2.71</v>
      </c>
      <c r="G289" s="35">
        <v>4.6459999999999999</v>
      </c>
      <c r="H289" s="35">
        <f t="shared" si="24"/>
        <v>1.9359999999999999</v>
      </c>
      <c r="I289" s="36">
        <f t="shared" si="25"/>
        <v>58.329746018080066</v>
      </c>
    </row>
    <row r="290" spans="1:9" x14ac:dyDescent="0.3">
      <c r="A290" s="38">
        <v>986</v>
      </c>
      <c r="B290" s="33"/>
      <c r="C290" s="33"/>
      <c r="D290" s="34"/>
      <c r="E290" s="65">
        <v>986</v>
      </c>
      <c r="F290" s="35">
        <v>2.5990000000000002</v>
      </c>
      <c r="G290" s="35">
        <v>4.6420000000000003</v>
      </c>
      <c r="H290" s="35">
        <f t="shared" si="24"/>
        <v>2.0430000000000001</v>
      </c>
      <c r="I290" s="36">
        <f t="shared" si="25"/>
        <v>55.988797931925895</v>
      </c>
    </row>
    <row r="291" spans="1:9" x14ac:dyDescent="0.3">
      <c r="A291" s="38">
        <v>987</v>
      </c>
      <c r="B291" s="33"/>
      <c r="C291" s="33"/>
      <c r="D291" s="34"/>
      <c r="E291" s="65">
        <v>987</v>
      </c>
      <c r="F291" s="35">
        <v>2.2450000000000001</v>
      </c>
      <c r="G291" s="35">
        <v>5.0010000000000003</v>
      </c>
      <c r="H291" s="35">
        <f t="shared" si="24"/>
        <v>2.7560000000000002</v>
      </c>
      <c r="I291" s="36">
        <f t="shared" si="25"/>
        <v>44.891021795640874</v>
      </c>
    </row>
    <row r="292" spans="1:9" x14ac:dyDescent="0.3">
      <c r="A292" s="38">
        <v>988</v>
      </c>
      <c r="B292" s="33"/>
      <c r="C292" s="33"/>
      <c r="D292" s="34"/>
      <c r="E292" s="65">
        <v>988</v>
      </c>
      <c r="F292" s="35">
        <v>2.9329999999999998</v>
      </c>
      <c r="G292" s="35">
        <v>4.516</v>
      </c>
      <c r="H292" s="35">
        <f t="shared" si="24"/>
        <v>1.5830000000000002</v>
      </c>
      <c r="I292" s="36">
        <f t="shared" si="25"/>
        <v>64.946855624446414</v>
      </c>
    </row>
    <row r="293" spans="1:9" x14ac:dyDescent="0.3">
      <c r="A293" s="38">
        <v>989</v>
      </c>
      <c r="B293" s="33"/>
      <c r="C293" s="33"/>
      <c r="D293" s="34"/>
      <c r="E293" s="65">
        <v>989</v>
      </c>
      <c r="F293" s="35">
        <v>2.8719999999999999</v>
      </c>
      <c r="G293" s="35">
        <v>5.0979999999999999</v>
      </c>
      <c r="H293" s="35">
        <f t="shared" si="24"/>
        <v>2.226</v>
      </c>
      <c r="I293" s="36">
        <f t="shared" si="25"/>
        <v>56.335817967830529</v>
      </c>
    </row>
    <row r="294" spans="1:9" x14ac:dyDescent="0.3">
      <c r="A294" s="38">
        <v>990</v>
      </c>
      <c r="B294" s="33"/>
      <c r="C294" s="33"/>
      <c r="D294" s="34"/>
      <c r="E294" s="65">
        <v>990</v>
      </c>
      <c r="F294" s="35">
        <v>2.8340000000000001</v>
      </c>
      <c r="G294" s="35">
        <v>4.8049999999999997</v>
      </c>
      <c r="H294" s="35">
        <f t="shared" si="24"/>
        <v>1.9709999999999996</v>
      </c>
      <c r="I294" s="36">
        <f t="shared" si="25"/>
        <v>58.980228928199793</v>
      </c>
    </row>
    <row r="295" spans="1:9" x14ac:dyDescent="0.3">
      <c r="A295" s="38">
        <v>991</v>
      </c>
      <c r="B295" s="33"/>
      <c r="C295" s="33"/>
      <c r="D295" s="34"/>
      <c r="E295" s="65">
        <v>991</v>
      </c>
      <c r="F295" s="35">
        <v>2.6989999999999998</v>
      </c>
      <c r="G295" s="35">
        <v>4.798</v>
      </c>
      <c r="H295" s="35">
        <f t="shared" si="24"/>
        <v>2.0990000000000002</v>
      </c>
      <c r="I295" s="36">
        <f t="shared" si="25"/>
        <v>56.252605252188403</v>
      </c>
    </row>
    <row r="296" spans="1:9" x14ac:dyDescent="0.3">
      <c r="A296" s="38">
        <v>992</v>
      </c>
      <c r="B296" s="33"/>
      <c r="C296" s="33"/>
      <c r="D296" s="34"/>
      <c r="E296" s="65">
        <v>992</v>
      </c>
      <c r="F296" s="35">
        <v>2.6629999999999998</v>
      </c>
      <c r="G296" s="35">
        <v>4.7510000000000003</v>
      </c>
      <c r="H296" s="35">
        <f t="shared" si="24"/>
        <v>2.0880000000000005</v>
      </c>
      <c r="I296" s="36">
        <f t="shared" si="25"/>
        <v>56.051357608924427</v>
      </c>
    </row>
    <row r="297" spans="1:9" x14ac:dyDescent="0.3">
      <c r="A297" s="38">
        <v>993</v>
      </c>
      <c r="B297" s="33"/>
      <c r="C297" s="33"/>
      <c r="D297" s="34"/>
      <c r="E297" s="65">
        <v>993</v>
      </c>
      <c r="F297" s="35">
        <v>2.1230000000000002</v>
      </c>
      <c r="G297" s="35">
        <v>5.1890000000000001</v>
      </c>
      <c r="H297" s="35">
        <f t="shared" si="24"/>
        <v>3.0659999999999998</v>
      </c>
      <c r="I297" s="36">
        <f t="shared" si="25"/>
        <v>40.913470803623056</v>
      </c>
    </row>
    <row r="298" spans="1:9" x14ac:dyDescent="0.3">
      <c r="A298" s="38">
        <v>994</v>
      </c>
      <c r="B298" s="33"/>
      <c r="C298" s="33"/>
      <c r="D298" s="34"/>
      <c r="E298" s="65">
        <v>994</v>
      </c>
      <c r="F298" s="35">
        <v>2.6259999999999999</v>
      </c>
      <c r="G298" s="35">
        <v>4.5410000000000004</v>
      </c>
      <c r="H298" s="35">
        <f t="shared" si="24"/>
        <v>1.9150000000000005</v>
      </c>
      <c r="I298" s="36">
        <f t="shared" si="25"/>
        <v>57.828672098656675</v>
      </c>
    </row>
    <row r="299" spans="1:9" x14ac:dyDescent="0.3">
      <c r="A299" s="38">
        <v>995</v>
      </c>
      <c r="B299" s="33"/>
      <c r="C299" s="33"/>
      <c r="D299" s="34"/>
      <c r="E299" s="65">
        <v>995</v>
      </c>
      <c r="F299" s="35">
        <v>2.9369999999999998</v>
      </c>
      <c r="G299" s="35">
        <v>5.1040000000000001</v>
      </c>
      <c r="H299" s="35">
        <f t="shared" si="24"/>
        <v>2.1670000000000003</v>
      </c>
      <c r="I299" s="36">
        <f t="shared" si="25"/>
        <v>57.543103448275858</v>
      </c>
    </row>
    <row r="300" spans="1:9" x14ac:dyDescent="0.3">
      <c r="A300" s="38">
        <v>996</v>
      </c>
      <c r="B300" s="33"/>
      <c r="C300" s="33"/>
      <c r="D300" s="34"/>
      <c r="E300" s="65">
        <v>996</v>
      </c>
      <c r="F300" s="35">
        <v>2.3180000000000001</v>
      </c>
      <c r="G300" s="35">
        <v>5.2060000000000004</v>
      </c>
      <c r="H300" s="35">
        <f t="shared" si="24"/>
        <v>2.8880000000000003</v>
      </c>
      <c r="I300" s="36">
        <f t="shared" si="25"/>
        <v>44.525547445255469</v>
      </c>
    </row>
    <row r="301" spans="1:9" x14ac:dyDescent="0.3">
      <c r="A301" s="38">
        <v>997</v>
      </c>
      <c r="B301" s="33"/>
      <c r="C301" s="33"/>
      <c r="D301" s="34"/>
      <c r="E301" s="65">
        <v>997</v>
      </c>
      <c r="F301" s="35">
        <v>3.0049999999999999</v>
      </c>
      <c r="G301" s="35">
        <v>4.9390000000000001</v>
      </c>
      <c r="H301" s="35">
        <f t="shared" si="24"/>
        <v>1.9340000000000002</v>
      </c>
      <c r="I301" s="36">
        <f t="shared" si="25"/>
        <v>60.842275764324761</v>
      </c>
    </row>
    <row r="302" spans="1:9" x14ac:dyDescent="0.3">
      <c r="A302" s="38">
        <v>998</v>
      </c>
      <c r="B302" s="33"/>
      <c r="C302" s="33"/>
      <c r="D302" s="34"/>
      <c r="E302" s="65">
        <v>998</v>
      </c>
      <c r="F302" s="35">
        <v>3.07</v>
      </c>
      <c r="G302" s="35">
        <v>4.8739999999999997</v>
      </c>
      <c r="H302" s="35">
        <f t="shared" si="24"/>
        <v>1.8039999999999998</v>
      </c>
      <c r="I302" s="36">
        <f t="shared" si="25"/>
        <v>62.987279441936806</v>
      </c>
    </row>
    <row r="303" spans="1:9" x14ac:dyDescent="0.3">
      <c r="A303" s="38">
        <v>999</v>
      </c>
      <c r="B303" s="33"/>
      <c r="C303" s="33"/>
      <c r="D303" s="34"/>
      <c r="E303" s="65">
        <v>999</v>
      </c>
      <c r="F303" s="35">
        <v>2.8039999999999998</v>
      </c>
      <c r="G303" s="35">
        <v>4.6970000000000001</v>
      </c>
      <c r="H303" s="35">
        <f t="shared" si="24"/>
        <v>1.8930000000000002</v>
      </c>
      <c r="I303" s="36">
        <f t="shared" si="25"/>
        <v>59.697679369810508</v>
      </c>
    </row>
    <row r="304" spans="1:9" x14ac:dyDescent="0.3">
      <c r="A304" s="38">
        <v>1000</v>
      </c>
      <c r="B304" s="33"/>
      <c r="C304" s="33"/>
      <c r="D304" s="34"/>
      <c r="E304" s="65">
        <v>1000</v>
      </c>
      <c r="F304" s="35">
        <v>2.9870000000000001</v>
      </c>
      <c r="G304" s="35">
        <v>4.9409999999999998</v>
      </c>
      <c r="H304" s="35">
        <f t="shared" si="24"/>
        <v>1.9539999999999997</v>
      </c>
      <c r="I304" s="36">
        <f t="shared" si="25"/>
        <v>60.453349524387775</v>
      </c>
    </row>
  </sheetData>
  <phoneticPr fontId="0" type="noConversion"/>
  <printOptions horizontalCentered="1" gridLines="1"/>
  <pageMargins left="0.5" right="0.25" top="0.25" bottom="0.25" header="0" footer="0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Experiment 2</vt:lpstr>
      <vt:lpstr>experiment 2 checking sheet</vt:lpstr>
      <vt:lpstr>unknowns</vt:lpstr>
      <vt:lpstr>'Experiment 2'!Print_Area</vt:lpstr>
      <vt:lpstr>unknowns!Print_Titles</vt:lpstr>
    </vt:vector>
  </TitlesOfParts>
  <Manager>Lisa Oertling</Manager>
  <Company>GCCCD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120 E1212 Physical Properties</dc:title>
  <dc:creator>Grossmont College</dc:creator>
  <cp:lastModifiedBy>Theresa Crume</cp:lastModifiedBy>
  <cp:lastPrinted>2017-08-01T19:09:15Z</cp:lastPrinted>
  <dcterms:created xsi:type="dcterms:W3CDTF">2000-07-05T15:08:18Z</dcterms:created>
  <dcterms:modified xsi:type="dcterms:W3CDTF">2022-02-17T02:31:54Z</dcterms:modified>
</cp:coreProperties>
</file>