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CDF" lockStructure="1"/>
  <bookViews>
    <workbookView xWindow="120" yWindow="60" windowWidth="12120" windowHeight="9120"/>
  </bookViews>
  <sheets>
    <sheet name="data sheet" sheetId="1" r:id="rId1"/>
    <sheet name="check sheet" sheetId="2" state="hidden" r:id="rId2"/>
    <sheet name="Sheet3" sheetId="3" state="hidden" r:id="rId3"/>
  </sheets>
  <definedNames>
    <definedName name="_xlnm.Print_Area" localSheetId="0">'data sheet'!$A$1:$H$26</definedName>
  </definedNames>
  <calcPr calcId="145621"/>
</workbook>
</file>

<file path=xl/calcChain.xml><?xml version="1.0" encoding="utf-8"?>
<calcChain xmlns="http://schemas.openxmlformats.org/spreadsheetml/2006/main">
  <c r="C7" i="2" l="1"/>
  <c r="J7" i="2" s="1"/>
  <c r="C4" i="2"/>
  <c r="C6" i="2"/>
  <c r="C8" i="2" s="1"/>
  <c r="E7" i="2"/>
  <c r="F7" i="2"/>
  <c r="M7" i="2" s="1"/>
  <c r="F6" i="2"/>
  <c r="F8" i="2" s="1"/>
  <c r="F4" i="2"/>
  <c r="H7" i="2"/>
  <c r="H9" i="1" s="1"/>
  <c r="C13" i="2"/>
  <c r="E13" i="2"/>
  <c r="J13" i="2"/>
  <c r="F13" i="2"/>
  <c r="H13" i="2" s="1"/>
  <c r="H11" i="1" s="1"/>
  <c r="C19" i="2"/>
  <c r="E19" i="2"/>
  <c r="J19" i="2"/>
  <c r="F19" i="2"/>
  <c r="H19" i="2" s="1"/>
  <c r="H13" i="1" s="1"/>
  <c r="C24" i="2"/>
  <c r="C26" i="2"/>
  <c r="J26" i="2"/>
  <c r="F24" i="2"/>
  <c r="F26" i="2"/>
  <c r="M26" i="2"/>
  <c r="C30" i="2"/>
  <c r="J30" i="2" s="1"/>
  <c r="E30" i="2"/>
  <c r="F30" i="2"/>
  <c r="H30" i="2"/>
  <c r="H16" i="1" s="1"/>
  <c r="M30" i="2"/>
  <c r="C35" i="2"/>
  <c r="J35" i="2" s="1"/>
  <c r="E35" i="2"/>
  <c r="E18" i="1" s="1"/>
  <c r="F35" i="2"/>
  <c r="H35" i="2"/>
  <c r="M35" i="2"/>
  <c r="C40" i="2"/>
  <c r="J40" i="2" s="1"/>
  <c r="E40" i="2"/>
  <c r="E19" i="1" s="1"/>
  <c r="F40" i="2"/>
  <c r="H40" i="2"/>
  <c r="M40" i="2"/>
  <c r="C46" i="2"/>
  <c r="E46" i="2" s="1"/>
  <c r="E21" i="1" s="1"/>
  <c r="F46" i="2"/>
  <c r="H46" i="2"/>
  <c r="M46" i="2"/>
  <c r="C51" i="2"/>
  <c r="E51" i="2" s="1"/>
  <c r="E23" i="1" s="1"/>
  <c r="F51" i="2"/>
  <c r="H51" i="2"/>
  <c r="H23" i="1" s="1"/>
  <c r="M51" i="2"/>
  <c r="D1" i="1"/>
  <c r="G1" i="2" s="1"/>
  <c r="C1" i="1"/>
  <c r="F1" i="2" s="1"/>
  <c r="F25" i="2"/>
  <c r="F27" i="2" s="1"/>
  <c r="F28" i="2" s="1"/>
  <c r="C25" i="2"/>
  <c r="E25" i="2" s="1"/>
  <c r="E15" i="1" s="1"/>
  <c r="J59" i="2"/>
  <c r="C27" i="2"/>
  <c r="C28" i="2" s="1"/>
  <c r="H21" i="1"/>
  <c r="H19" i="1"/>
  <c r="H18" i="1"/>
  <c r="E16" i="1"/>
  <c r="E13" i="1"/>
  <c r="E11" i="1"/>
  <c r="E9" i="1"/>
  <c r="C9" i="2" l="1"/>
  <c r="C10" i="2" s="1"/>
  <c r="C14" i="2"/>
  <c r="F14" i="2"/>
  <c r="F9" i="2"/>
  <c r="F10" i="2" s="1"/>
  <c r="H25" i="2"/>
  <c r="H15" i="1" s="1"/>
  <c r="J51" i="2"/>
  <c r="J46" i="2"/>
  <c r="M19" i="2"/>
  <c r="M13" i="2"/>
  <c r="J57" i="2" s="1"/>
  <c r="J58" i="2" l="1"/>
  <c r="C57" i="2"/>
  <c r="C25" i="1" s="1"/>
  <c r="I57" i="2"/>
  <c r="I25" i="1" s="1"/>
  <c r="F20" i="2"/>
  <c r="F15" i="2"/>
  <c r="F16" i="2" s="1"/>
  <c r="F47" i="2"/>
  <c r="F48" i="2" s="1"/>
  <c r="F49" i="2" s="1"/>
  <c r="C47" i="2"/>
  <c r="C48" i="2" s="1"/>
  <c r="C49" i="2" s="1"/>
  <c r="C20" i="2"/>
  <c r="C15" i="2"/>
  <c r="C16" i="2" s="1"/>
  <c r="C31" i="2" l="1"/>
  <c r="C21" i="2"/>
  <c r="C22" i="2" s="1"/>
  <c r="F21" i="2"/>
  <c r="F22" i="2" s="1"/>
  <c r="F31" i="2"/>
  <c r="F36" i="2" l="1"/>
  <c r="F32" i="2"/>
  <c r="F33" i="2" s="1"/>
  <c r="C36" i="2"/>
  <c r="C32" i="2"/>
  <c r="C33" i="2" s="1"/>
  <c r="C37" i="2" l="1"/>
  <c r="C38" i="2" s="1"/>
  <c r="C41" i="2"/>
  <c r="F37" i="2"/>
  <c r="F38" i="2" s="1"/>
  <c r="F41" i="2"/>
  <c r="F52" i="2" l="1"/>
  <c r="F53" i="2" s="1"/>
  <c r="F54" i="2" s="1"/>
  <c r="F42" i="2"/>
  <c r="F43" i="2" s="1"/>
  <c r="C52" i="2"/>
  <c r="C53" i="2" s="1"/>
  <c r="C54" i="2" s="1"/>
  <c r="C42" i="2"/>
  <c r="C43" i="2" s="1"/>
</calcChain>
</file>

<file path=xl/sharedStrings.xml><?xml version="1.0" encoding="utf-8"?>
<sst xmlns="http://schemas.openxmlformats.org/spreadsheetml/2006/main" count="920" uniqueCount="594">
  <si>
    <t>Drops of hexane/ml</t>
  </si>
  <si>
    <t>Number of drops of solution used for monolayer</t>
  </si>
  <si>
    <t>Volume of solution used</t>
  </si>
  <si>
    <t>diff comp and student</t>
  </si>
  <si>
    <t>% diff</t>
  </si>
  <si>
    <t>Concentration of stearic acid-hexant solution</t>
  </si>
  <si>
    <t>Mass stearic acid in monolayer on water surface</t>
  </si>
  <si>
    <t>Density of stearic acid</t>
  </si>
  <si>
    <t>Volume of stearic acid in monolayer</t>
  </si>
  <si>
    <t>Diameter of water surface</t>
  </si>
  <si>
    <t>Area of water surface (of monolayer)</t>
  </si>
  <si>
    <t>Thickness of monolayer</t>
  </si>
  <si>
    <t>Number of stearic acid molecules in the surface layer</t>
  </si>
  <si>
    <t>Molecular mass of stearic acid</t>
  </si>
  <si>
    <t>Value of Avogadro's number (molecules/mol stearic acid)</t>
  </si>
  <si>
    <t>Trial 1</t>
  </si>
  <si>
    <t>Trial 2</t>
  </si>
  <si>
    <t>drops</t>
  </si>
  <si>
    <t>mL</t>
  </si>
  <si>
    <t>g/L</t>
  </si>
  <si>
    <t xml:space="preserve">g </t>
  </si>
  <si>
    <t>g/mL</t>
  </si>
  <si>
    <r>
      <t>remember 1 mL = 1cm</t>
    </r>
    <r>
      <rPr>
        <vertAlign val="superscript"/>
        <sz val="10"/>
        <rFont val="Arial"/>
        <family val="2"/>
      </rPr>
      <t>3</t>
    </r>
  </si>
  <si>
    <t>cm</t>
  </si>
  <si>
    <r>
      <t>cm</t>
    </r>
    <r>
      <rPr>
        <vertAlign val="superscript"/>
        <sz val="10"/>
        <rFont val="Arial"/>
        <family val="2"/>
      </rPr>
      <t>2</t>
    </r>
  </si>
  <si>
    <r>
      <t>cm</t>
    </r>
    <r>
      <rPr>
        <vertAlign val="superscript"/>
        <sz val="10"/>
        <rFont val="Arial"/>
        <family val="2"/>
      </rPr>
      <t>3</t>
    </r>
  </si>
  <si>
    <t>g/mol</t>
  </si>
  <si>
    <t>/mol</t>
  </si>
  <si>
    <t xml:space="preserve">Volume of stearic acid molecule </t>
  </si>
  <si>
    <t>assume it is a rectangular solid with a width and length equal to 1.5.44 of the height where the height equals the thickness of the monolayer.</t>
  </si>
  <si>
    <t>comp value</t>
  </si>
  <si>
    <t>Number of moles of stearic acid in surface layer</t>
  </si>
  <si>
    <t>computer score</t>
  </si>
  <si>
    <t xml:space="preserve"> </t>
  </si>
  <si>
    <t xml:space="preserve">Data </t>
  </si>
  <si>
    <t>if only one trial, use same data for trial 2</t>
  </si>
  <si>
    <t>login id</t>
  </si>
  <si>
    <t>section</t>
  </si>
  <si>
    <t>First Name</t>
  </si>
  <si>
    <t>Last Name</t>
  </si>
  <si>
    <t>webCT  ID</t>
  </si>
  <si>
    <t>NGUYEN</t>
  </si>
  <si>
    <t>MATTHEW</t>
  </si>
  <si>
    <t>angelaposton</t>
  </si>
  <si>
    <t>ANGELA</t>
  </si>
  <si>
    <t>POSTON</t>
  </si>
  <si>
    <t>CHRISTINA</t>
  </si>
  <si>
    <t>ORTIZ</t>
  </si>
  <si>
    <t>MICHAEL</t>
  </si>
  <si>
    <t>LEE</t>
  </si>
  <si>
    <t>CHRISTOPHER</t>
  </si>
  <si>
    <t>justinmcneill</t>
  </si>
  <si>
    <t>JUSTIN</t>
  </si>
  <si>
    <t>MCNEILL</t>
  </si>
  <si>
    <t>KIMBERLY</t>
  </si>
  <si>
    <t>ROBERT</t>
  </si>
  <si>
    <t>WILLIAMS</t>
  </si>
  <si>
    <t>williamcaughey</t>
  </si>
  <si>
    <t>WILLIAM</t>
  </si>
  <si>
    <t>CAUGHEY</t>
  </si>
  <si>
    <t>aaronshuler</t>
  </si>
  <si>
    <t>AARON</t>
  </si>
  <si>
    <t>SHULER</t>
  </si>
  <si>
    <t>allennguyen</t>
  </si>
  <si>
    <t>ALLEN</t>
  </si>
  <si>
    <t>BEN</t>
  </si>
  <si>
    <t>DAVID</t>
  </si>
  <si>
    <t>TRAN</t>
  </si>
  <si>
    <t>JOHNSON</t>
  </si>
  <si>
    <t>JENNA</t>
  </si>
  <si>
    <t>JENNIFER</t>
  </si>
  <si>
    <t>JONATHAN</t>
  </si>
  <si>
    <t>JOSE</t>
  </si>
  <si>
    <t>JOSH</t>
  </si>
  <si>
    <t>LUIS</t>
  </si>
  <si>
    <t>ADRIAN</t>
  </si>
  <si>
    <t>ALEX</t>
  </si>
  <si>
    <t>danieldickens</t>
  </si>
  <si>
    <t>DANIEL</t>
  </si>
  <si>
    <t>DICKENS</t>
  </si>
  <si>
    <t>HEATHER</t>
  </si>
  <si>
    <t>HOA</t>
  </si>
  <si>
    <t>jareddial</t>
  </si>
  <si>
    <t>JARED</t>
  </si>
  <si>
    <t>DIAL</t>
  </si>
  <si>
    <t>kristyntenhagen</t>
  </si>
  <si>
    <t>KRISTYN</t>
  </si>
  <si>
    <t>TENHAGEN</t>
  </si>
  <si>
    <t>MEGHAN</t>
  </si>
  <si>
    <t>ALAN</t>
  </si>
  <si>
    <t>TUEY</t>
  </si>
  <si>
    <t>christophercasora</t>
  </si>
  <si>
    <t>CASORA</t>
  </si>
  <si>
    <t>davidlarson</t>
  </si>
  <si>
    <t>LARSON</t>
  </si>
  <si>
    <t>HARDY</t>
  </si>
  <si>
    <t>DAVIS</t>
  </si>
  <si>
    <t>JESSICA</t>
  </si>
  <si>
    <t>BUTLER</t>
  </si>
  <si>
    <t>MELISSA</t>
  </si>
  <si>
    <t>abdirahmanelmi</t>
  </si>
  <si>
    <t>ABDIRAHMAN</t>
  </si>
  <si>
    <t>ELMI</t>
  </si>
  <si>
    <t>APRIL</t>
  </si>
  <si>
    <t>PRICE</t>
  </si>
  <si>
    <t>JACQUELINE</t>
  </si>
  <si>
    <t>kimberlybailey</t>
  </si>
  <si>
    <t>BAILEY</t>
  </si>
  <si>
    <t>NICK</t>
  </si>
  <si>
    <t>RICHELLE</t>
  </si>
  <si>
    <t>ASHLEY</t>
  </si>
  <si>
    <t>BRIAN</t>
  </si>
  <si>
    <t>brianpassafume</t>
  </si>
  <si>
    <t>PASSAFUME</t>
  </si>
  <si>
    <t>danajohnson</t>
  </si>
  <si>
    <t>DANA</t>
  </si>
  <si>
    <t>dustinpuskar</t>
  </si>
  <si>
    <t>DUSTIN</t>
  </si>
  <si>
    <t>PUSKAR</t>
  </si>
  <si>
    <t>JOEL</t>
  </si>
  <si>
    <t>robertjones</t>
  </si>
  <si>
    <t>JONES</t>
  </si>
  <si>
    <t>astatkelegesse</t>
  </si>
  <si>
    <t>ASTATKE</t>
  </si>
  <si>
    <t>LEGESSE</t>
  </si>
  <si>
    <t>candicebalbin</t>
  </si>
  <si>
    <t>CANDICE</t>
  </si>
  <si>
    <t>BALBIN</t>
  </si>
  <si>
    <t>CRYSTAL</t>
  </si>
  <si>
    <t>EVAN</t>
  </si>
  <si>
    <t>joseortiz</t>
  </si>
  <si>
    <t>JOSHUA</t>
  </si>
  <si>
    <t>kolonko 3903</t>
  </si>
  <si>
    <t>VASQUEZ</t>
  </si>
  <si>
    <t>SANDRA</t>
  </si>
  <si>
    <t>BELMONT</t>
  </si>
  <si>
    <t>ZAMORA</t>
  </si>
  <si>
    <t>MARTINEZ</t>
  </si>
  <si>
    <t>ESMOND</t>
  </si>
  <si>
    <t>BARROW</t>
  </si>
  <si>
    <t>SYLVIA</t>
  </si>
  <si>
    <t>LOPEZ</t>
  </si>
  <si>
    <t>KYLE</t>
  </si>
  <si>
    <t>BALES</t>
  </si>
  <si>
    <t>MCCARTER</t>
  </si>
  <si>
    <t>NAOMI</t>
  </si>
  <si>
    <t>HOSKING</t>
  </si>
  <si>
    <t>SARAH</t>
  </si>
  <si>
    <t>LAWSON</t>
  </si>
  <si>
    <t>ALICIA</t>
  </si>
  <si>
    <t>DRUM</t>
  </si>
  <si>
    <t>GINA</t>
  </si>
  <si>
    <t>ARMBRUST</t>
  </si>
  <si>
    <t>HEIDI</t>
  </si>
  <si>
    <t>HEBERT</t>
  </si>
  <si>
    <t>ZOLNIEREK</t>
  </si>
  <si>
    <t>TONYA</t>
  </si>
  <si>
    <t>CERVI</t>
  </si>
  <si>
    <t>DONELLE</t>
  </si>
  <si>
    <t>PAMPEL</t>
  </si>
  <si>
    <t xml:space="preserve">CHRIS </t>
  </si>
  <si>
    <t>MOFFATT</t>
  </si>
  <si>
    <t>JENI</t>
  </si>
  <si>
    <t>WALTERS</t>
  </si>
  <si>
    <t>HUDSON</t>
  </si>
  <si>
    <t>AMANDA</t>
  </si>
  <si>
    <t>BRACKROG</t>
  </si>
  <si>
    <t>EINAS</t>
  </si>
  <si>
    <t>HERMIZ</t>
  </si>
  <si>
    <t>STEPHENSON</t>
  </si>
  <si>
    <t>PATRICK</t>
  </si>
  <si>
    <t>ERIBEZ</t>
  </si>
  <si>
    <t>ginaarmbrust</t>
  </si>
  <si>
    <t>kylebales</t>
  </si>
  <si>
    <t>esmondbarrow</t>
  </si>
  <si>
    <t>sandrabelmont</t>
  </si>
  <si>
    <t>amandabrackrog</t>
  </si>
  <si>
    <t>tonyacervi</t>
  </si>
  <si>
    <t>aliciadrum</t>
  </si>
  <si>
    <t>patrickeribez</t>
  </si>
  <si>
    <t>heidihebert</t>
  </si>
  <si>
    <t>einashermiz</t>
  </si>
  <si>
    <t>naomihosking</t>
  </si>
  <si>
    <t>christopherhudson</t>
  </si>
  <si>
    <t>sarahlawson</t>
  </si>
  <si>
    <t>meghanmccarter</t>
  </si>
  <si>
    <t>christophermoffatt</t>
  </si>
  <si>
    <t>donellepampel</t>
  </si>
  <si>
    <t>jenniferstephenson</t>
  </si>
  <si>
    <t>jacquelinevazquez</t>
  </si>
  <si>
    <t>jeniwalters</t>
  </si>
  <si>
    <t>jessicazamora</t>
  </si>
  <si>
    <t>benjaminzolnierek</t>
  </si>
  <si>
    <t>sylvialopez</t>
  </si>
  <si>
    <t>davidmartinez</t>
  </si>
  <si>
    <t>joelbingham</t>
  </si>
  <si>
    <t>BINGHAM</t>
  </si>
  <si>
    <t>richellelang</t>
  </si>
  <si>
    <t>LANG</t>
  </si>
  <si>
    <t>crystalbradley</t>
  </si>
  <si>
    <t>BRADLEY</t>
  </si>
  <si>
    <t>katherinebirchmore</t>
  </si>
  <si>
    <t>KATHERINE</t>
  </si>
  <si>
    <t>BIRCHMORE</t>
  </si>
  <si>
    <t>beyleonalejandro-clarke</t>
  </si>
  <si>
    <t>kolonko 3904</t>
  </si>
  <si>
    <t>BEYLEON</t>
  </si>
  <si>
    <t>ALEJANDRO-CLARKE</t>
  </si>
  <si>
    <t>monicaaskew</t>
  </si>
  <si>
    <t>MONICA</t>
  </si>
  <si>
    <t>ASKEW</t>
  </si>
  <si>
    <t>danielbrinchman</t>
  </si>
  <si>
    <t>BRINCHMAN</t>
  </si>
  <si>
    <t>josecasora</t>
  </si>
  <si>
    <t>dmitriychernukhin</t>
  </si>
  <si>
    <t>DMITRIY</t>
  </si>
  <si>
    <t>CHERNUKHIN</t>
  </si>
  <si>
    <t>johnclayborne</t>
  </si>
  <si>
    <t>JOHN</t>
  </si>
  <si>
    <t>CLAYBORNE</t>
  </si>
  <si>
    <t>cassandracoolong</t>
  </si>
  <si>
    <t>CASSANDRA</t>
  </si>
  <si>
    <t>COOLONG</t>
  </si>
  <si>
    <t>rahmacousin</t>
  </si>
  <si>
    <t>RAHMA</t>
  </si>
  <si>
    <t>COUSIN</t>
  </si>
  <si>
    <t>jennifercunningham</t>
  </si>
  <si>
    <t>JENNY</t>
  </si>
  <si>
    <t>CUNNINGHAM</t>
  </si>
  <si>
    <t>sarahditges</t>
  </si>
  <si>
    <t>DITGES</t>
  </si>
  <si>
    <t>heatherflanagan</t>
  </si>
  <si>
    <t>FLANAGAN</t>
  </si>
  <si>
    <t>kentafujinoki</t>
  </si>
  <si>
    <t>KENTA</t>
  </si>
  <si>
    <t>FUJINOKI</t>
  </si>
  <si>
    <t>tracigardina</t>
  </si>
  <si>
    <t>TRACI</t>
  </si>
  <si>
    <t>GARDINA</t>
  </si>
  <si>
    <t>bradhanson</t>
  </si>
  <si>
    <t>BRAD</t>
  </si>
  <si>
    <t>HANSON</t>
  </si>
  <si>
    <t>carolynhruza</t>
  </si>
  <si>
    <t>CAROLYN</t>
  </si>
  <si>
    <t>HRUZA</t>
  </si>
  <si>
    <t>tommyhuynh</t>
  </si>
  <si>
    <t>TOMMY</t>
  </si>
  <si>
    <t>HUYNH</t>
  </si>
  <si>
    <t>christopherjacla</t>
  </si>
  <si>
    <t>JACLA</t>
  </si>
  <si>
    <t>ashleyjohnson</t>
  </si>
  <si>
    <t>daniellee</t>
  </si>
  <si>
    <t>ashleylund</t>
  </si>
  <si>
    <t>LUND</t>
  </si>
  <si>
    <t>ribkamekonnen</t>
  </si>
  <si>
    <t>RIBKA</t>
  </si>
  <si>
    <t>MEKONNEN</t>
  </si>
  <si>
    <t>michaelmunden</t>
  </si>
  <si>
    <t>MUNDEN</t>
  </si>
  <si>
    <t>luisnazar</t>
  </si>
  <si>
    <t>NAZAR</t>
  </si>
  <si>
    <t>catherineparson</t>
  </si>
  <si>
    <t>CATHERINE</t>
  </si>
  <si>
    <t>PARSON</t>
  </si>
  <si>
    <t>lindapine</t>
  </si>
  <si>
    <t>LINDA</t>
  </si>
  <si>
    <t>PINE</t>
  </si>
  <si>
    <t>melissaroth</t>
  </si>
  <si>
    <t>ROTH</t>
  </si>
  <si>
    <t>samanthashaw</t>
  </si>
  <si>
    <t>SAMANTHA</t>
  </si>
  <si>
    <t>SHAW</t>
  </si>
  <si>
    <t>lindseyshelp</t>
  </si>
  <si>
    <t>LINDSEY</t>
  </si>
  <si>
    <t>SHELP</t>
  </si>
  <si>
    <t>aprilspiegel</t>
  </si>
  <si>
    <t>SPIEGEL</t>
  </si>
  <si>
    <t>chadspring</t>
  </si>
  <si>
    <t>CHAD</t>
  </si>
  <si>
    <t>SPRING</t>
  </si>
  <si>
    <t>hoatran</t>
  </si>
  <si>
    <t>charlestripp</t>
  </si>
  <si>
    <t>CHARLES</t>
  </si>
  <si>
    <t>TRIPP</t>
  </si>
  <si>
    <t>hai-yentruong</t>
  </si>
  <si>
    <t>HAI-YEN</t>
  </si>
  <si>
    <t>TRUONG</t>
  </si>
  <si>
    <t>kristinwehrle</t>
  </si>
  <si>
    <t>KRISTIN</t>
  </si>
  <si>
    <t>WEHRLE</t>
  </si>
  <si>
    <t>karinaacevedo</t>
  </si>
  <si>
    <t>willard 3906</t>
  </si>
  <si>
    <t>KARINA</t>
  </si>
  <si>
    <t>ACEVEDO</t>
  </si>
  <si>
    <t>allisonalexander</t>
  </si>
  <si>
    <t>ALLISON</t>
  </si>
  <si>
    <t>ALEXANDER</t>
  </si>
  <si>
    <t>anissabaraichi</t>
  </si>
  <si>
    <t>ANISSA</t>
  </si>
  <si>
    <t>BARAICHI</t>
  </si>
  <si>
    <t>fernandobenavidez</t>
  </si>
  <si>
    <t>FERNANDO</t>
  </si>
  <si>
    <t>BENAVIDEZ</t>
  </si>
  <si>
    <t>elizabethbriceno</t>
  </si>
  <si>
    <t>ELIZABETH</t>
  </si>
  <si>
    <t>BRICENO</t>
  </si>
  <si>
    <t>albertocabrera</t>
  </si>
  <si>
    <t>ALBERTO</t>
  </si>
  <si>
    <t>CABRERA</t>
  </si>
  <si>
    <t>clintcain</t>
  </si>
  <si>
    <t>CLINT</t>
  </si>
  <si>
    <t>CAIN</t>
  </si>
  <si>
    <t>katychristensen</t>
  </si>
  <si>
    <t>KATY</t>
  </si>
  <si>
    <t>CHRISTENSEN</t>
  </si>
  <si>
    <t>blancacortez</t>
  </si>
  <si>
    <t>BLANCA</t>
  </si>
  <si>
    <t>CORTEZ</t>
  </si>
  <si>
    <t>danielcummings</t>
  </si>
  <si>
    <t>CUMMINGS</t>
  </si>
  <si>
    <t>daleneearly</t>
  </si>
  <si>
    <t>DALENE</t>
  </si>
  <si>
    <t>EARLY</t>
  </si>
  <si>
    <t>ashleyjones</t>
  </si>
  <si>
    <t>jacobkaforey</t>
  </si>
  <si>
    <t>JACOB</t>
  </si>
  <si>
    <t>KAFOREY</t>
  </si>
  <si>
    <t>saraknight</t>
  </si>
  <si>
    <t>SARA</t>
  </si>
  <si>
    <t>KNIGHT</t>
  </si>
  <si>
    <t>hyoung-suklee</t>
  </si>
  <si>
    <t>HYOUNG-SUK</t>
  </si>
  <si>
    <t>samanthalee</t>
  </si>
  <si>
    <t>kevinlowe</t>
  </si>
  <si>
    <t>KEVIN</t>
  </si>
  <si>
    <t>LOWE</t>
  </si>
  <si>
    <t>monicamares</t>
  </si>
  <si>
    <t>MARES</t>
  </si>
  <si>
    <t>evanmartin</t>
  </si>
  <si>
    <t>MARTIN</t>
  </si>
  <si>
    <t>carmenayesh</t>
  </si>
  <si>
    <t>CARMEN</t>
  </si>
  <si>
    <t>AYESH</t>
  </si>
  <si>
    <t>michaeloliver</t>
  </si>
  <si>
    <t>OLIVER</t>
  </si>
  <si>
    <t>andreapalestini</t>
  </si>
  <si>
    <t>ANDREA</t>
  </si>
  <si>
    <t>PALESTINI</t>
  </si>
  <si>
    <t>benpearce</t>
  </si>
  <si>
    <t>PEARCE</t>
  </si>
  <si>
    <t>brittanypogue</t>
  </si>
  <si>
    <t>BRITTANY</t>
  </si>
  <si>
    <t>POGUE</t>
  </si>
  <si>
    <t>katiepressnall</t>
  </si>
  <si>
    <t>KATIE</t>
  </si>
  <si>
    <t>PRESSNALL</t>
  </si>
  <si>
    <t>joshuarambo</t>
  </si>
  <si>
    <t>RAMBO</t>
  </si>
  <si>
    <t>rebeccarivera</t>
  </si>
  <si>
    <t>REBECCA</t>
  </si>
  <si>
    <t>RIVERA</t>
  </si>
  <si>
    <t>valeriaruiz</t>
  </si>
  <si>
    <t>VALERIA</t>
  </si>
  <si>
    <t>RUIZ</t>
  </si>
  <si>
    <t>jennastout-kleis</t>
  </si>
  <si>
    <t>STOUT-KLEIS</t>
  </si>
  <si>
    <t>yokotanaka</t>
  </si>
  <si>
    <t>YOKO</t>
  </si>
  <si>
    <t>TANAKA</t>
  </si>
  <si>
    <t>alantuey</t>
  </si>
  <si>
    <t>danielwilliams</t>
  </si>
  <si>
    <t>sarahwilson</t>
  </si>
  <si>
    <t>WILSON</t>
  </si>
  <si>
    <t>archibaldabarca</t>
  </si>
  <si>
    <t>o'brien 3908</t>
  </si>
  <si>
    <t>ARCHIBALD</t>
  </si>
  <si>
    <t>ABARCA</t>
  </si>
  <si>
    <t>leighanding-knox</t>
  </si>
  <si>
    <t>LEIGH</t>
  </si>
  <si>
    <t>ANDING-KNOX</t>
  </si>
  <si>
    <t>jennifercanning</t>
  </si>
  <si>
    <t>CANNING</t>
  </si>
  <si>
    <t>josephchester</t>
  </si>
  <si>
    <t>JOSEPH</t>
  </si>
  <si>
    <t>CHESTER</t>
  </si>
  <si>
    <t>corrinacorreia</t>
  </si>
  <si>
    <t>CORRINA</t>
  </si>
  <si>
    <t>CORREIA</t>
  </si>
  <si>
    <t>leilaniedacumos</t>
  </si>
  <si>
    <t>LEILANIE</t>
  </si>
  <si>
    <t>DACUMOS</t>
  </si>
  <si>
    <t>franciscodumlao</t>
  </si>
  <si>
    <t>FRANCISCO</t>
  </si>
  <si>
    <t>DUMLAO</t>
  </si>
  <si>
    <t>christopherfarrington</t>
  </si>
  <si>
    <t>CHRIS</t>
  </si>
  <si>
    <t>FARRINGTON</t>
  </si>
  <si>
    <t>andrewlannon</t>
  </si>
  <si>
    <t>ANDREW</t>
  </si>
  <si>
    <t>LANNON</t>
  </si>
  <si>
    <t>juliele</t>
  </si>
  <si>
    <t>JULIE</t>
  </si>
  <si>
    <t>LE</t>
  </si>
  <si>
    <t>michaelmcdonald</t>
  </si>
  <si>
    <t>MCDONALD</t>
  </si>
  <si>
    <t>fawnmonette</t>
  </si>
  <si>
    <t>FAWN</t>
  </si>
  <si>
    <t>MONETTE</t>
  </si>
  <si>
    <t>ingridnorrmann-gonzales</t>
  </si>
  <si>
    <t>INGRID</t>
  </si>
  <si>
    <t>NORRMANN</t>
  </si>
  <si>
    <t>erikareyes</t>
  </si>
  <si>
    <t>ERIKA</t>
  </si>
  <si>
    <t>REYES</t>
  </si>
  <si>
    <t>retasalem</t>
  </si>
  <si>
    <t>RETA</t>
  </si>
  <si>
    <t>SALEM</t>
  </si>
  <si>
    <t>heatherthompson</t>
  </si>
  <si>
    <t>THOMPSON</t>
  </si>
  <si>
    <t>nickvangrin</t>
  </si>
  <si>
    <t>VANGRIN</t>
  </si>
  <si>
    <t>thyvu</t>
  </si>
  <si>
    <t>THY</t>
  </si>
  <si>
    <t>VU</t>
  </si>
  <si>
    <t>hosaiwasimi</t>
  </si>
  <si>
    <t>HOSAI</t>
  </si>
  <si>
    <t>WASIMI</t>
  </si>
  <si>
    <t>alyssawebb</t>
  </si>
  <si>
    <t>ALYSSA</t>
  </si>
  <si>
    <t>WEBB</t>
  </si>
  <si>
    <t>randyabdou</t>
  </si>
  <si>
    <t>o'brien 3909</t>
  </si>
  <si>
    <t>RANDY</t>
  </si>
  <si>
    <t>ABDOU</t>
  </si>
  <si>
    <t>evenalyadako</t>
  </si>
  <si>
    <t>EVEN</t>
  </si>
  <si>
    <t>ALYADAKO</t>
  </si>
  <si>
    <t>adamandrew</t>
  </si>
  <si>
    <t>ADAM</t>
  </si>
  <si>
    <t>lukeappelquist</t>
  </si>
  <si>
    <t>LUKE</t>
  </si>
  <si>
    <t>APPELQUIST</t>
  </si>
  <si>
    <t>zohraazim</t>
  </si>
  <si>
    <t>ZOHRA</t>
  </si>
  <si>
    <t>AZIM</t>
  </si>
  <si>
    <t>ericbutler</t>
  </si>
  <si>
    <t>ERIC</t>
  </si>
  <si>
    <t>dustinengel</t>
  </si>
  <si>
    <t>ENGEL</t>
  </si>
  <si>
    <t>irfanjanjua</t>
  </si>
  <si>
    <t>IRFAN</t>
  </si>
  <si>
    <t>JANJUA</t>
  </si>
  <si>
    <t>leahlahrman</t>
  </si>
  <si>
    <t>LEAH</t>
  </si>
  <si>
    <t>LAHRMAN</t>
  </si>
  <si>
    <t>jessicalange</t>
  </si>
  <si>
    <t>LANGE</t>
  </si>
  <si>
    <t>melchorlimpin</t>
  </si>
  <si>
    <t>MELCHOR</t>
  </si>
  <si>
    <t>LIMPIN</t>
  </si>
  <si>
    <t>adrianlopez</t>
  </si>
  <si>
    <t>justinlozoya</t>
  </si>
  <si>
    <t>LOZOYA</t>
  </si>
  <si>
    <t>crystalmelcher</t>
  </si>
  <si>
    <t>MELCHER</t>
  </si>
  <si>
    <t>joshuamiller</t>
  </si>
  <si>
    <t>MILLER</t>
  </si>
  <si>
    <t>shakilnooristani</t>
  </si>
  <si>
    <t>SHAKIL</t>
  </si>
  <si>
    <t>NOORISTANI</t>
  </si>
  <si>
    <t>jonathanparkhurst</t>
  </si>
  <si>
    <t>PARKHURST</t>
  </si>
  <si>
    <t>anniepearl</t>
  </si>
  <si>
    <t>ANNIE</t>
  </si>
  <si>
    <t>PEARL</t>
  </si>
  <si>
    <t>bluehoo7</t>
  </si>
  <si>
    <t>ASUL</t>
  </si>
  <si>
    <t>RANDOLPH</t>
  </si>
  <si>
    <t>kristinsanders</t>
  </si>
  <si>
    <t>SANDERS</t>
  </si>
  <si>
    <t>christinaswaringen</t>
  </si>
  <si>
    <t>SWARINGEN</t>
  </si>
  <si>
    <t>michaeladams</t>
  </si>
  <si>
    <t>fiechtner 3912</t>
  </si>
  <si>
    <t>MIKE</t>
  </si>
  <si>
    <t>ADAMS</t>
  </si>
  <si>
    <t>amandaballard</t>
  </si>
  <si>
    <t>BALLARD</t>
  </si>
  <si>
    <t>jessicacresap</t>
  </si>
  <si>
    <t>CRESAP</t>
  </si>
  <si>
    <t>rebeccadavis</t>
  </si>
  <si>
    <t>alexandergarin</t>
  </si>
  <si>
    <t>GARIN</t>
  </si>
  <si>
    <t>nicholasharvey</t>
  </si>
  <si>
    <t>HARVEY</t>
  </si>
  <si>
    <t>ryotaizutsu</t>
  </si>
  <si>
    <t>RYOTA</t>
  </si>
  <si>
    <t>IZUTSU</t>
  </si>
  <si>
    <t>zacharymacedo</t>
  </si>
  <si>
    <t>ZACK</t>
  </si>
  <si>
    <t>MACEDO</t>
  </si>
  <si>
    <t>elysemattly</t>
  </si>
  <si>
    <t>ELYSE</t>
  </si>
  <si>
    <t>MATTLY</t>
  </si>
  <si>
    <t>rachelmunoz</t>
  </si>
  <si>
    <t>RACHEL</t>
  </si>
  <si>
    <t>MUNOZ</t>
  </si>
  <si>
    <t>candypetrolle</t>
  </si>
  <si>
    <t>CANDY</t>
  </si>
  <si>
    <t>PETROLLE</t>
  </si>
  <si>
    <t>chassiephonthongsy</t>
  </si>
  <si>
    <t>CHASSIE</t>
  </si>
  <si>
    <t>PHONTHONGSY</t>
  </si>
  <si>
    <t>mayukosaito</t>
  </si>
  <si>
    <t>MAYUKO</t>
  </si>
  <si>
    <t>SAITO</t>
  </si>
  <si>
    <t>coreythorpe</t>
  </si>
  <si>
    <t>COREY</t>
  </si>
  <si>
    <t>THORPE</t>
  </si>
  <si>
    <t>saratoma</t>
  </si>
  <si>
    <t>TOMA</t>
  </si>
  <si>
    <t>jennifertossetti</t>
  </si>
  <si>
    <t>TOSSETTI</t>
  </si>
  <si>
    <t>jeremywagner</t>
  </si>
  <si>
    <t>JEREMY</t>
  </si>
  <si>
    <t>WAGNER</t>
  </si>
  <si>
    <t>madylanwalkey</t>
  </si>
  <si>
    <t>MADYLAN</t>
  </si>
  <si>
    <t>WALKEY</t>
  </si>
  <si>
    <t>angelayork</t>
  </si>
  <si>
    <t>YORK</t>
  </si>
  <si>
    <t>leiaames</t>
  </si>
  <si>
    <t>fiechtner 3913</t>
  </si>
  <si>
    <t>LEIA</t>
  </si>
  <si>
    <t>AMES</t>
  </si>
  <si>
    <t>verabuehler</t>
  </si>
  <si>
    <t>VERA</t>
  </si>
  <si>
    <t>BUEHLERR</t>
  </si>
  <si>
    <t>matthewchadsey</t>
  </si>
  <si>
    <t>CHADSEY</t>
  </si>
  <si>
    <t>rezaghods</t>
  </si>
  <si>
    <t>REZA</t>
  </si>
  <si>
    <t>GHODS</t>
  </si>
  <si>
    <t>christianeguimbuth</t>
  </si>
  <si>
    <t>CHRISTIANE</t>
  </si>
  <si>
    <t>GUIMBUTH</t>
  </si>
  <si>
    <t>williamhajduk</t>
  </si>
  <si>
    <t>HAJKUK</t>
  </si>
  <si>
    <t>justinhallas</t>
  </si>
  <si>
    <t>HALLAS</t>
  </si>
  <si>
    <t>doughardy</t>
  </si>
  <si>
    <t>DOUG</t>
  </si>
  <si>
    <t>kevinhoward</t>
  </si>
  <si>
    <t>HOWARD</t>
  </si>
  <si>
    <t>lauraklosterman</t>
  </si>
  <si>
    <t>LAURA</t>
  </si>
  <si>
    <t>KLOSTERMAN</t>
  </si>
  <si>
    <t>crystalmathies</t>
  </si>
  <si>
    <t>MATHIES</t>
  </si>
  <si>
    <t>andresmorera</t>
  </si>
  <si>
    <t>ANDRES</t>
  </si>
  <si>
    <t>MORERA</t>
  </si>
  <si>
    <t>brendaorozco</t>
  </si>
  <si>
    <t>BRENDA</t>
  </si>
  <si>
    <t>OROZCO</t>
  </si>
  <si>
    <t>ebonipearce</t>
  </si>
  <si>
    <t>EBONI</t>
  </si>
  <si>
    <t>marisaprice</t>
  </si>
  <si>
    <t>MARISA</t>
  </si>
  <si>
    <t>michaelrobinson</t>
  </si>
  <si>
    <t>ROBINSON</t>
  </si>
  <si>
    <t>andressalazar</t>
  </si>
  <si>
    <t>SALAZAR</t>
  </si>
  <si>
    <t>elanschier</t>
  </si>
  <si>
    <t>ELAN</t>
  </si>
  <si>
    <t>SCHIER</t>
  </si>
  <si>
    <t>meredithskurkey</t>
  </si>
  <si>
    <t>MEREDITH</t>
  </si>
  <si>
    <t>SKURKEY</t>
  </si>
  <si>
    <t>kariswanson</t>
  </si>
  <si>
    <t>KARI</t>
  </si>
  <si>
    <t>SWANSON</t>
  </si>
  <si>
    <t>josephswearngin</t>
  </si>
  <si>
    <t>SWEARNGIN</t>
  </si>
  <si>
    <t>andrewvalle</t>
  </si>
  <si>
    <t>VALLE</t>
  </si>
  <si>
    <t>samanthavandenbroek</t>
  </si>
  <si>
    <t>VANDENBROEK</t>
  </si>
  <si>
    <t>danielavargas</t>
  </si>
  <si>
    <t>DANIELA</t>
  </si>
  <si>
    <t>VARGAS</t>
  </si>
  <si>
    <t>allisonwagner</t>
  </si>
  <si>
    <t>ALLIE</t>
  </si>
  <si>
    <t>assume it is a rectangular solid with a width and length equal to 1/5.44 of the height where the height equals the thickness of the monolayer.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</si>
</sst>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00\-00\-0000"/>
    <numFmt numFmtId="166" formatCode="0.0"/>
  </numFmts>
  <fonts count="6" x14ac:knownFonts="1"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2" fillId="2" borderId="0" xfId="0" applyFont="1" applyFill="1"/>
    <xf numFmtId="2" fontId="0" fillId="0" borderId="0" xfId="0" applyNumberFormat="1" applyFill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0" fontId="4" fillId="0" borderId="1" xfId="0" applyFont="1" applyBorder="1"/>
    <xf numFmtId="165" fontId="5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11" fontId="0" fillId="2" borderId="0" xfId="0" applyNumberFormat="1" applyFill="1" applyProtection="1">
      <protection locked="0"/>
    </xf>
    <xf numFmtId="166" fontId="0" fillId="2" borderId="0" xfId="0" applyNumberFormat="1" applyFill="1" applyProtection="1">
      <protection locked="0"/>
    </xf>
    <xf numFmtId="166" fontId="2" fillId="2" borderId="0" xfId="0" applyNumberFormat="1" applyFont="1" applyFill="1" applyProtection="1">
      <protection locked="0"/>
    </xf>
    <xf numFmtId="11" fontId="2" fillId="2" borderId="0" xfId="0" applyNumberFormat="1" applyFont="1" applyFill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I16" sqref="I16"/>
    </sheetView>
  </sheetViews>
  <sheetFormatPr defaultRowHeight="12.75" x14ac:dyDescent="0.2"/>
  <cols>
    <col min="1" max="1" width="27.42578125" customWidth="1"/>
    <col min="4" max="4" width="5.85546875" customWidth="1"/>
    <col min="5" max="5" width="3.42578125" customWidth="1"/>
    <col min="7" max="7" width="5.85546875" customWidth="1"/>
    <col min="8" max="8" width="3.42578125" customWidth="1"/>
    <col min="9" max="9" width="46.140625" customWidth="1"/>
    <col min="11" max="12" width="1.5703125" customWidth="1"/>
  </cols>
  <sheetData>
    <row r="1" spans="1:13" x14ac:dyDescent="0.2">
      <c r="A1" t="s">
        <v>36</v>
      </c>
      <c r="C1" t="e">
        <f>VLOOKUP($A$2,Sheet3!A1:I1829,3,FALSE)</f>
        <v>#N/A</v>
      </c>
      <c r="D1" t="e">
        <f>VLOOKUP($A$2,Sheet3!A2:I1848,4,FALSE)</f>
        <v>#N/A</v>
      </c>
    </row>
    <row r="2" spans="1:13" x14ac:dyDescent="0.2">
      <c r="A2" s="10"/>
    </row>
    <row r="4" spans="1:13" x14ac:dyDescent="0.2">
      <c r="A4" t="s">
        <v>34</v>
      </c>
    </row>
    <row r="5" spans="1:13" x14ac:dyDescent="0.2">
      <c r="C5" t="s">
        <v>15</v>
      </c>
      <c r="F5" t="s">
        <v>16</v>
      </c>
      <c r="I5" t="s">
        <v>35</v>
      </c>
    </row>
    <row r="6" spans="1:13" x14ac:dyDescent="0.2">
      <c r="A6" s="3" t="s">
        <v>0</v>
      </c>
      <c r="C6" s="23"/>
      <c r="D6" s="11" t="s">
        <v>17</v>
      </c>
      <c r="F6" s="23"/>
      <c r="G6" s="11" t="s">
        <v>17</v>
      </c>
    </row>
    <row r="7" spans="1:13" x14ac:dyDescent="0.2">
      <c r="A7" s="3"/>
      <c r="C7" s="8"/>
      <c r="F7" s="8"/>
    </row>
    <row r="8" spans="1:13" ht="25.5" x14ac:dyDescent="0.2">
      <c r="A8" s="3" t="s">
        <v>1</v>
      </c>
      <c r="C8" s="23"/>
      <c r="D8" s="11" t="s">
        <v>17</v>
      </c>
      <c r="F8" s="23"/>
      <c r="G8" s="11" t="s">
        <v>17</v>
      </c>
    </row>
    <row r="9" spans="1:13" x14ac:dyDescent="0.2">
      <c r="A9" s="3" t="s">
        <v>2</v>
      </c>
      <c r="C9" s="24"/>
      <c r="D9" s="11" t="s">
        <v>18</v>
      </c>
      <c r="E9" s="1" t="str">
        <f>'check sheet'!E7</f>
        <v/>
      </c>
      <c r="F9" s="24"/>
      <c r="G9" s="11" t="s">
        <v>18</v>
      </c>
      <c r="H9" s="1" t="str">
        <f>'check sheet'!H7</f>
        <v/>
      </c>
      <c r="J9" s="1"/>
      <c r="M9" s="1"/>
    </row>
    <row r="10" spans="1:13" ht="25.5" x14ac:dyDescent="0.2">
      <c r="A10" s="3" t="s">
        <v>5</v>
      </c>
      <c r="C10" s="13">
        <v>0.1</v>
      </c>
      <c r="D10" s="14" t="s">
        <v>19</v>
      </c>
      <c r="E10" s="15"/>
      <c r="F10" s="13">
        <v>0.1</v>
      </c>
      <c r="G10" s="14" t="s">
        <v>19</v>
      </c>
      <c r="H10" s="1"/>
      <c r="I10" t="s">
        <v>33</v>
      </c>
    </row>
    <row r="11" spans="1:13" ht="25.5" x14ac:dyDescent="0.2">
      <c r="A11" s="3" t="s">
        <v>6</v>
      </c>
      <c r="C11" s="25"/>
      <c r="D11" s="11" t="s">
        <v>20</v>
      </c>
      <c r="E11" s="1" t="str">
        <f>'check sheet'!E13</f>
        <v/>
      </c>
      <c r="F11" s="25"/>
      <c r="G11" s="11" t="s">
        <v>20</v>
      </c>
      <c r="H11" s="1" t="str">
        <f>'check sheet'!H13</f>
        <v/>
      </c>
      <c r="J11" s="1"/>
      <c r="M11" s="1"/>
    </row>
    <row r="12" spans="1:13" x14ac:dyDescent="0.2">
      <c r="A12" s="3" t="s">
        <v>7</v>
      </c>
      <c r="C12" s="16">
        <v>0.87</v>
      </c>
      <c r="D12" s="14" t="s">
        <v>21</v>
      </c>
      <c r="E12" s="14"/>
      <c r="F12" s="16">
        <v>0.87</v>
      </c>
      <c r="G12" s="14" t="s">
        <v>21</v>
      </c>
    </row>
    <row r="13" spans="1:13" ht="25.5" x14ac:dyDescent="0.2">
      <c r="A13" s="5" t="s">
        <v>8</v>
      </c>
      <c r="C13" s="25"/>
      <c r="D13" s="11" t="s">
        <v>18</v>
      </c>
      <c r="E13" s="1" t="str">
        <f>'check sheet'!E19</f>
        <v/>
      </c>
      <c r="F13" s="25"/>
      <c r="G13" s="11" t="s">
        <v>18</v>
      </c>
      <c r="H13" s="1" t="str">
        <f>'check sheet'!H19</f>
        <v/>
      </c>
      <c r="I13" t="s">
        <v>22</v>
      </c>
      <c r="J13" s="1"/>
      <c r="M13" s="1"/>
    </row>
    <row r="14" spans="1:13" x14ac:dyDescent="0.2">
      <c r="A14" s="5" t="s">
        <v>9</v>
      </c>
      <c r="C14" s="26"/>
      <c r="D14" s="11" t="s">
        <v>23</v>
      </c>
      <c r="F14" s="26"/>
      <c r="G14" s="11" t="s">
        <v>23</v>
      </c>
    </row>
    <row r="15" spans="1:13" ht="25.5" x14ac:dyDescent="0.2">
      <c r="A15" s="5" t="s">
        <v>10</v>
      </c>
      <c r="B15" s="2"/>
      <c r="C15" s="27"/>
      <c r="D15" s="12" t="s">
        <v>24</v>
      </c>
      <c r="E15" s="1" t="str">
        <f>'check sheet'!E25</f>
        <v/>
      </c>
      <c r="F15" s="27"/>
      <c r="G15" s="12" t="s">
        <v>24</v>
      </c>
      <c r="H15" s="1" t="str">
        <f>'check sheet'!H25</f>
        <v/>
      </c>
    </row>
    <row r="16" spans="1:13" x14ac:dyDescent="0.2">
      <c r="A16" s="5" t="s">
        <v>11</v>
      </c>
      <c r="B16" s="2"/>
      <c r="C16" s="28"/>
      <c r="D16" s="12" t="s">
        <v>23</v>
      </c>
      <c r="E16" s="1" t="str">
        <f>'check sheet'!E30</f>
        <v/>
      </c>
      <c r="F16" s="28"/>
      <c r="G16" s="12" t="s">
        <v>23</v>
      </c>
      <c r="H16" s="1" t="str">
        <f>'check sheet'!H30</f>
        <v/>
      </c>
      <c r="J16" s="1"/>
      <c r="M16" s="1"/>
    </row>
    <row r="17" spans="1:13" x14ac:dyDescent="0.2">
      <c r="A17" s="5"/>
      <c r="B17" s="2"/>
      <c r="C17" s="9"/>
      <c r="D17" s="2"/>
      <c r="E17" s="2"/>
      <c r="F17" s="9"/>
      <c r="G17" s="2"/>
      <c r="H17" s="2"/>
    </row>
    <row r="18" spans="1:13" ht="39" customHeight="1" x14ac:dyDescent="0.2">
      <c r="A18" s="3" t="s">
        <v>28</v>
      </c>
      <c r="C18" s="25"/>
      <c r="D18" s="11" t="s">
        <v>25</v>
      </c>
      <c r="E18" s="1" t="str">
        <f>'check sheet'!E35</f>
        <v/>
      </c>
      <c r="F18" s="25"/>
      <c r="G18" s="11" t="s">
        <v>25</v>
      </c>
      <c r="H18" s="1" t="str">
        <f>'check sheet'!H35</f>
        <v/>
      </c>
      <c r="I18" s="5" t="s">
        <v>593</v>
      </c>
      <c r="J18" s="1"/>
      <c r="M18" s="1"/>
    </row>
    <row r="19" spans="1:13" ht="25.5" x14ac:dyDescent="0.2">
      <c r="A19" s="3" t="s">
        <v>12</v>
      </c>
      <c r="C19" s="25"/>
      <c r="D19" s="11"/>
      <c r="E19" s="1" t="str">
        <f>'check sheet'!E40</f>
        <v/>
      </c>
      <c r="F19" s="25"/>
      <c r="G19" s="11"/>
      <c r="H19" s="1" t="str">
        <f>'check sheet'!H40</f>
        <v/>
      </c>
      <c r="J19" s="1"/>
      <c r="M19" s="1"/>
    </row>
    <row r="20" spans="1:13" x14ac:dyDescent="0.2">
      <c r="A20" s="3" t="s">
        <v>13</v>
      </c>
      <c r="C20" s="14">
        <v>284</v>
      </c>
      <c r="D20" s="14" t="s">
        <v>26</v>
      </c>
      <c r="E20" s="14"/>
      <c r="F20" s="14">
        <v>284</v>
      </c>
      <c r="G20" s="14" t="s">
        <v>26</v>
      </c>
    </row>
    <row r="21" spans="1:13" ht="25.5" x14ac:dyDescent="0.2">
      <c r="A21" s="3" t="s">
        <v>31</v>
      </c>
      <c r="C21" s="25"/>
      <c r="D21" s="11"/>
      <c r="E21" s="1" t="str">
        <f>'check sheet'!E46</f>
        <v/>
      </c>
      <c r="F21" s="25"/>
      <c r="G21" s="11"/>
      <c r="H21" s="1" t="str">
        <f>'check sheet'!H46</f>
        <v/>
      </c>
      <c r="J21" s="1"/>
      <c r="M21" s="1"/>
    </row>
    <row r="22" spans="1:13" x14ac:dyDescent="0.2">
      <c r="A22" s="3"/>
      <c r="C22" s="8"/>
      <c r="F22" s="8"/>
    </row>
    <row r="23" spans="1:13" ht="25.5" x14ac:dyDescent="0.2">
      <c r="A23" s="3" t="s">
        <v>14</v>
      </c>
      <c r="C23" s="25"/>
      <c r="D23" s="11" t="s">
        <v>27</v>
      </c>
      <c r="E23" s="1" t="str">
        <f>'check sheet'!E51</f>
        <v/>
      </c>
      <c r="F23" s="25"/>
      <c r="G23" s="11" t="s">
        <v>27</v>
      </c>
      <c r="H23" s="1" t="str">
        <f>'check sheet'!H51</f>
        <v/>
      </c>
      <c r="J23" s="1"/>
      <c r="M23" s="1"/>
    </row>
    <row r="24" spans="1:13" x14ac:dyDescent="0.2">
      <c r="A24" s="3"/>
    </row>
    <row r="25" spans="1:13" x14ac:dyDescent="0.2">
      <c r="A25" s="3" t="s">
        <v>32</v>
      </c>
      <c r="C25" t="str">
        <f>'check sheet'!C57</f>
        <v/>
      </c>
      <c r="I25" t="str">
        <f>'check sheet'!I57</f>
        <v>Complete worksheet for score</v>
      </c>
    </row>
    <row r="26" spans="1:13" x14ac:dyDescent="0.2">
      <c r="A26" s="3"/>
    </row>
    <row r="27" spans="1:13" x14ac:dyDescent="0.2">
      <c r="A27" s="3"/>
    </row>
  </sheetData>
  <sheetProtection sheet="1" objects="1" scenarios="1"/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C43" workbookViewId="0">
      <selection activeCell="I57" sqref="I57"/>
    </sheetView>
  </sheetViews>
  <sheetFormatPr defaultRowHeight="12.75" x14ac:dyDescent="0.2"/>
  <cols>
    <col min="1" max="1" width="27.42578125" customWidth="1"/>
    <col min="4" max="4" width="5.85546875" customWidth="1"/>
    <col min="5" max="5" width="3.42578125" customWidth="1"/>
    <col min="7" max="7" width="5.85546875" customWidth="1"/>
    <col min="8" max="8" width="3.42578125" customWidth="1"/>
    <col min="9" max="9" width="46.140625" customWidth="1"/>
    <col min="11" max="12" width="1.5703125" customWidth="1"/>
  </cols>
  <sheetData>
    <row r="1" spans="1:13" x14ac:dyDescent="0.2">
      <c r="F1" t="e">
        <f>'data sheet'!C1</f>
        <v>#N/A</v>
      </c>
      <c r="G1" t="e">
        <f>'data sheet'!D1</f>
        <v>#N/A</v>
      </c>
    </row>
    <row r="2" spans="1:13" x14ac:dyDescent="0.2">
      <c r="A2" t="s">
        <v>34</v>
      </c>
    </row>
    <row r="3" spans="1:13" x14ac:dyDescent="0.2">
      <c r="C3" t="s">
        <v>15</v>
      </c>
      <c r="F3" t="s">
        <v>16</v>
      </c>
      <c r="I3" t="s">
        <v>35</v>
      </c>
    </row>
    <row r="4" spans="1:13" x14ac:dyDescent="0.2">
      <c r="A4" s="3" t="s">
        <v>0</v>
      </c>
      <c r="C4">
        <f>'data sheet'!C6</f>
        <v>0</v>
      </c>
      <c r="D4" t="s">
        <v>17</v>
      </c>
      <c r="F4">
        <f>'data sheet'!F6</f>
        <v>0</v>
      </c>
      <c r="G4" t="s">
        <v>17</v>
      </c>
    </row>
    <row r="5" spans="1:13" x14ac:dyDescent="0.2">
      <c r="A5" s="3"/>
    </row>
    <row r="6" spans="1:13" ht="25.5" x14ac:dyDescent="0.2">
      <c r="A6" s="3" t="s">
        <v>1</v>
      </c>
      <c r="C6">
        <f>'data sheet'!C8</f>
        <v>0</v>
      </c>
      <c r="F6">
        <f>'data sheet'!F8</f>
        <v>0</v>
      </c>
    </row>
    <row r="7" spans="1:13" x14ac:dyDescent="0.2">
      <c r="A7" s="3" t="s">
        <v>2</v>
      </c>
      <c r="C7">
        <f>'data sheet'!C9</f>
        <v>0</v>
      </c>
      <c r="D7" t="s">
        <v>18</v>
      </c>
      <c r="E7" s="1" t="str">
        <f>IF(C7=0,"",IF(C10&gt;3,"X",""))</f>
        <v/>
      </c>
      <c r="F7">
        <f>'data sheet'!F9</f>
        <v>0</v>
      </c>
      <c r="G7" t="s">
        <v>18</v>
      </c>
      <c r="H7" s="1" t="str">
        <f>IF(F7=0,"",IF(F10&gt;3,"X",""))</f>
        <v/>
      </c>
      <c r="J7" s="1">
        <f>IF(C7=0,30,IF(E7="x",1,0))</f>
        <v>30</v>
      </c>
      <c r="M7" s="1">
        <f>IF(F7=0,30,IF(H7="x",1,0))</f>
        <v>30</v>
      </c>
    </row>
    <row r="8" spans="1:13" x14ac:dyDescent="0.2">
      <c r="A8" s="4" t="s">
        <v>30</v>
      </c>
      <c r="C8" s="1" t="e">
        <f>C6/C4</f>
        <v>#DIV/0!</v>
      </c>
      <c r="F8" s="1" t="e">
        <f>F6/F4</f>
        <v>#DIV/0!</v>
      </c>
    </row>
    <row r="9" spans="1:13" x14ac:dyDescent="0.2">
      <c r="A9" s="4" t="s">
        <v>3</v>
      </c>
      <c r="C9" s="1" t="e">
        <f>ABS(C8-C7)</f>
        <v>#DIV/0!</v>
      </c>
      <c r="F9" s="1" t="e">
        <f>ABS(F8-F7)</f>
        <v>#DIV/0!</v>
      </c>
      <c r="I9" t="s">
        <v>33</v>
      </c>
    </row>
    <row r="10" spans="1:13" x14ac:dyDescent="0.2">
      <c r="A10" s="4" t="s">
        <v>4</v>
      </c>
      <c r="C10" s="1" t="e">
        <f>100*C9/C8</f>
        <v>#DIV/0!</v>
      </c>
      <c r="F10" s="1" t="e">
        <f>100*F9/F8</f>
        <v>#DIV/0!</v>
      </c>
    </row>
    <row r="11" spans="1:13" x14ac:dyDescent="0.2">
      <c r="A11" s="3"/>
    </row>
    <row r="12" spans="1:13" ht="25.5" x14ac:dyDescent="0.2">
      <c r="A12" s="3" t="s">
        <v>5</v>
      </c>
      <c r="C12" s="6">
        <v>0.1</v>
      </c>
      <c r="D12" t="s">
        <v>19</v>
      </c>
      <c r="E12" s="1"/>
      <c r="F12" s="6">
        <v>0.1</v>
      </c>
      <c r="G12" t="s">
        <v>19</v>
      </c>
      <c r="H12" s="1"/>
    </row>
    <row r="13" spans="1:13" ht="25.5" x14ac:dyDescent="0.2">
      <c r="A13" s="3" t="s">
        <v>6</v>
      </c>
      <c r="C13">
        <f>'data sheet'!C11</f>
        <v>0</v>
      </c>
      <c r="D13" t="s">
        <v>20</v>
      </c>
      <c r="E13" s="1" t="str">
        <f>IF(C13=0,"",IF(C16&gt;3,"X",""))</f>
        <v/>
      </c>
      <c r="F13">
        <f>'data sheet'!F11</f>
        <v>0</v>
      </c>
      <c r="G13" t="s">
        <v>20</v>
      </c>
      <c r="H13" s="1" t="str">
        <f>IF(F13=0,"",IF(F16&gt;3,"X",""))</f>
        <v/>
      </c>
      <c r="J13" s="1">
        <f>IF(C13=0,30,IF(E13="x",1,0))</f>
        <v>30</v>
      </c>
      <c r="M13" s="1">
        <f>IF(F13=0,30,IF(H13="x",1,0))</f>
        <v>30</v>
      </c>
    </row>
    <row r="14" spans="1:13" x14ac:dyDescent="0.2">
      <c r="A14" s="4" t="s">
        <v>30</v>
      </c>
      <c r="C14" s="1" t="e">
        <f>C8*C12/1000</f>
        <v>#DIV/0!</v>
      </c>
      <c r="F14" s="1" t="e">
        <f>F8*F12/1000</f>
        <v>#DIV/0!</v>
      </c>
    </row>
    <row r="15" spans="1:13" x14ac:dyDescent="0.2">
      <c r="A15" s="4" t="s">
        <v>3</v>
      </c>
      <c r="C15" s="1" t="e">
        <f>ABS(C14-C13)</f>
        <v>#DIV/0!</v>
      </c>
      <c r="F15" s="1" t="e">
        <f>ABS(F14-F13)</f>
        <v>#DIV/0!</v>
      </c>
    </row>
    <row r="16" spans="1:13" x14ac:dyDescent="0.2">
      <c r="A16" s="4" t="s">
        <v>4</v>
      </c>
      <c r="C16" s="1" t="e">
        <f>100*C15/C14</f>
        <v>#DIV/0!</v>
      </c>
      <c r="F16" s="1" t="e">
        <f>100*F15/F14</f>
        <v>#DIV/0!</v>
      </c>
    </row>
    <row r="17" spans="1:13" x14ac:dyDescent="0.2">
      <c r="A17" s="3"/>
    </row>
    <row r="18" spans="1:13" x14ac:dyDescent="0.2">
      <c r="A18" s="3" t="s">
        <v>7</v>
      </c>
      <c r="C18" s="7">
        <v>0.87</v>
      </c>
      <c r="D18" t="s">
        <v>21</v>
      </c>
      <c r="F18" s="7">
        <v>0.87</v>
      </c>
      <c r="G18" t="s">
        <v>21</v>
      </c>
    </row>
    <row r="19" spans="1:13" ht="25.5" x14ac:dyDescent="0.2">
      <c r="A19" s="5" t="s">
        <v>8</v>
      </c>
      <c r="C19">
        <f>'data sheet'!C13</f>
        <v>0</v>
      </c>
      <c r="D19" t="s">
        <v>18</v>
      </c>
      <c r="E19" s="1" t="str">
        <f>IF(C19=0,"",IF(C22&gt;3,"X",""))</f>
        <v/>
      </c>
      <c r="F19">
        <f>'data sheet'!F13</f>
        <v>0</v>
      </c>
      <c r="G19" t="s">
        <v>18</v>
      </c>
      <c r="H19" s="1" t="str">
        <f>IF(F19=0,"",IF(F22&gt;3,"X",""))</f>
        <v/>
      </c>
      <c r="I19" t="s">
        <v>22</v>
      </c>
      <c r="J19" s="1">
        <f>IF(C19=0,30,IF(E19="x",1,0))</f>
        <v>30</v>
      </c>
      <c r="M19" s="1">
        <f>IF(F19=0,30,IF(H19="x",1,0))</f>
        <v>30</v>
      </c>
    </row>
    <row r="20" spans="1:13" x14ac:dyDescent="0.2">
      <c r="A20" s="4" t="s">
        <v>30</v>
      </c>
      <c r="C20" s="1" t="e">
        <f>C14/C18</f>
        <v>#DIV/0!</v>
      </c>
      <c r="F20" s="1" t="e">
        <f>F14/F18</f>
        <v>#DIV/0!</v>
      </c>
      <c r="J20" s="1"/>
      <c r="M20" s="1"/>
    </row>
    <row r="21" spans="1:13" x14ac:dyDescent="0.2">
      <c r="A21" s="4" t="s">
        <v>3</v>
      </c>
      <c r="C21" s="1" t="e">
        <f>ABS(C20-C19)</f>
        <v>#DIV/0!</v>
      </c>
      <c r="F21" s="1" t="e">
        <f>ABS(F20-F19)</f>
        <v>#DIV/0!</v>
      </c>
    </row>
    <row r="22" spans="1:13" x14ac:dyDescent="0.2">
      <c r="A22" s="4" t="s">
        <v>4</v>
      </c>
      <c r="C22" s="1" t="e">
        <f>100*C21/C20</f>
        <v>#DIV/0!</v>
      </c>
      <c r="F22" s="1" t="e">
        <f>100*F21/F20</f>
        <v>#DIV/0!</v>
      </c>
    </row>
    <row r="23" spans="1:13" x14ac:dyDescent="0.2">
      <c r="A23" s="3"/>
    </row>
    <row r="24" spans="1:13" x14ac:dyDescent="0.2">
      <c r="A24" s="5" t="s">
        <v>9</v>
      </c>
      <c r="C24">
        <f>'data sheet'!C14</f>
        <v>0</v>
      </c>
      <c r="D24" t="s">
        <v>23</v>
      </c>
      <c r="F24">
        <f>'data sheet'!F14</f>
        <v>0</v>
      </c>
      <c r="G24" t="s">
        <v>23</v>
      </c>
    </row>
    <row r="25" spans="1:13" ht="25.5" x14ac:dyDescent="0.2">
      <c r="A25" s="5" t="s">
        <v>10</v>
      </c>
      <c r="B25" s="2"/>
      <c r="C25">
        <f>'data sheet'!C15</f>
        <v>0</v>
      </c>
      <c r="D25" s="2" t="s">
        <v>24</v>
      </c>
      <c r="E25" s="1" t="str">
        <f>IF(C25=0,"",IF(C28&gt;3,"X",""))</f>
        <v/>
      </c>
      <c r="F25">
        <f>'data sheet'!F15</f>
        <v>0</v>
      </c>
      <c r="G25" s="2" t="s">
        <v>24</v>
      </c>
      <c r="H25" s="1" t="str">
        <f>IF(F25=0,"",IF(F28&gt;3,"X",""))</f>
        <v/>
      </c>
    </row>
    <row r="26" spans="1:13" x14ac:dyDescent="0.2">
      <c r="A26" s="4" t="s">
        <v>30</v>
      </c>
      <c r="B26" s="2"/>
      <c r="C26" s="1">
        <f>3.14159*C24*C24/4</f>
        <v>0</v>
      </c>
      <c r="D26" s="1"/>
      <c r="E26" s="1"/>
      <c r="F26" s="1">
        <f>3.14159*F24*F24/4</f>
        <v>0</v>
      </c>
      <c r="G26" s="2"/>
      <c r="H26" s="2"/>
      <c r="J26" s="1">
        <f>IF(C26=0,30,IF(E26="x",1,0))</f>
        <v>30</v>
      </c>
      <c r="M26" s="1">
        <f>IF(F26=0,30,IF(H26="x",1,0))</f>
        <v>30</v>
      </c>
    </row>
    <row r="27" spans="1:13" x14ac:dyDescent="0.2">
      <c r="A27" s="4" t="s">
        <v>3</v>
      </c>
      <c r="B27" s="2"/>
      <c r="C27" s="1">
        <f>ABS(C26-C25)</f>
        <v>0</v>
      </c>
      <c r="D27" s="2"/>
      <c r="E27" s="2"/>
      <c r="F27" s="1">
        <f>ABS(F26-F25)</f>
        <v>0</v>
      </c>
      <c r="G27" s="2"/>
      <c r="H27" s="2"/>
    </row>
    <row r="28" spans="1:13" x14ac:dyDescent="0.2">
      <c r="A28" s="4" t="s">
        <v>4</v>
      </c>
      <c r="B28" s="2"/>
      <c r="C28" s="1" t="e">
        <f>100*C27/C26</f>
        <v>#DIV/0!</v>
      </c>
      <c r="D28" s="2"/>
      <c r="E28" s="2"/>
      <c r="F28" s="1" t="e">
        <f>100*F27/F26</f>
        <v>#DIV/0!</v>
      </c>
      <c r="G28" s="2"/>
      <c r="H28" s="2"/>
    </row>
    <row r="29" spans="1:13" x14ac:dyDescent="0.2">
      <c r="A29" s="5"/>
      <c r="B29" s="2"/>
      <c r="C29" s="2"/>
      <c r="D29" s="2"/>
      <c r="E29" s="2"/>
      <c r="F29" s="2"/>
      <c r="G29" s="2"/>
      <c r="H29" s="2"/>
    </row>
    <row r="30" spans="1:13" x14ac:dyDescent="0.2">
      <c r="A30" s="5" t="s">
        <v>11</v>
      </c>
      <c r="B30" s="2"/>
      <c r="C30">
        <f>'data sheet'!C16</f>
        <v>0</v>
      </c>
      <c r="D30" s="2" t="s">
        <v>23</v>
      </c>
      <c r="E30" s="1" t="str">
        <f>IF(C30=0,"",IF(C33&gt;3,"X",""))</f>
        <v/>
      </c>
      <c r="F30">
        <f>'data sheet'!F16</f>
        <v>0</v>
      </c>
      <c r="G30" s="2" t="s">
        <v>23</v>
      </c>
      <c r="H30" s="1" t="str">
        <f>IF(F30=0,"",IF(F33&gt;3,"X",""))</f>
        <v/>
      </c>
      <c r="J30" s="1">
        <f>IF(C30=0,30,IF(E30="x",1,0))</f>
        <v>30</v>
      </c>
      <c r="M30" s="1">
        <f>IF(F30=0,30,IF(H30="x",1,0))</f>
        <v>30</v>
      </c>
    </row>
    <row r="31" spans="1:13" x14ac:dyDescent="0.2">
      <c r="A31" s="4" t="s">
        <v>30</v>
      </c>
      <c r="B31" s="2"/>
      <c r="C31" s="1" t="e">
        <f>C20/C26</f>
        <v>#DIV/0!</v>
      </c>
      <c r="D31" s="2"/>
      <c r="E31" s="2"/>
      <c r="F31" s="1" t="e">
        <f>F20/F26</f>
        <v>#DIV/0!</v>
      </c>
      <c r="G31" s="2"/>
      <c r="H31" s="2"/>
      <c r="J31" s="1"/>
      <c r="M31" s="1"/>
    </row>
    <row r="32" spans="1:13" x14ac:dyDescent="0.2">
      <c r="A32" s="4" t="s">
        <v>3</v>
      </c>
      <c r="B32" s="2"/>
      <c r="C32" s="1" t="e">
        <f>ABS(C31-C30)</f>
        <v>#DIV/0!</v>
      </c>
      <c r="D32" s="2"/>
      <c r="E32" s="2"/>
      <c r="F32" s="1" t="e">
        <f>ABS(F31-F30)</f>
        <v>#DIV/0!</v>
      </c>
      <c r="G32" s="2"/>
      <c r="H32" s="2"/>
    </row>
    <row r="33" spans="1:13" x14ac:dyDescent="0.2">
      <c r="A33" s="4" t="s">
        <v>4</v>
      </c>
      <c r="B33" s="2"/>
      <c r="C33" s="1" t="e">
        <f>100*C32/C31</f>
        <v>#DIV/0!</v>
      </c>
      <c r="D33" s="2"/>
      <c r="E33" s="2"/>
      <c r="F33" s="1" t="e">
        <f>100*F32/F31</f>
        <v>#DIV/0!</v>
      </c>
      <c r="G33" s="2"/>
      <c r="H33" s="2"/>
    </row>
    <row r="34" spans="1:13" x14ac:dyDescent="0.2">
      <c r="A34" s="5"/>
      <c r="B34" s="2"/>
      <c r="C34" s="2"/>
      <c r="D34" s="2"/>
      <c r="E34" s="2"/>
      <c r="F34" s="2"/>
      <c r="G34" s="2"/>
      <c r="H34" s="2"/>
    </row>
    <row r="35" spans="1:13" ht="39" customHeight="1" x14ac:dyDescent="0.2">
      <c r="A35" s="3" t="s">
        <v>28</v>
      </c>
      <c r="C35">
        <f>'data sheet'!C18</f>
        <v>0</v>
      </c>
      <c r="D35" t="s">
        <v>25</v>
      </c>
      <c r="E35" s="1" t="str">
        <f>IF(C35=0,"",IF(C38&gt;3,"X",""))</f>
        <v/>
      </c>
      <c r="F35">
        <f>'data sheet'!F18</f>
        <v>0</v>
      </c>
      <c r="G35" t="s">
        <v>25</v>
      </c>
      <c r="H35" s="1" t="str">
        <f>IF(F35=0,"",IF(F38&gt;3,"X",""))</f>
        <v/>
      </c>
      <c r="I35" s="3" t="s">
        <v>29</v>
      </c>
      <c r="J35" s="1">
        <f>IF(C35=0,30,IF(E35="x",1,0))</f>
        <v>30</v>
      </c>
      <c r="M35" s="1">
        <f>IF(F35=0,30,IF(H35="x",1,0))</f>
        <v>30</v>
      </c>
    </row>
    <row r="36" spans="1:13" x14ac:dyDescent="0.2">
      <c r="A36" s="4" t="s">
        <v>30</v>
      </c>
      <c r="C36" s="1" t="e">
        <f>C31*C31*C31/(5.44*5.44)</f>
        <v>#DIV/0!</v>
      </c>
      <c r="F36" s="1" t="e">
        <f>F31*F31*F31/(5.44*5.44)</f>
        <v>#DIV/0!</v>
      </c>
      <c r="J36" s="1"/>
      <c r="M36" s="1"/>
    </row>
    <row r="37" spans="1:13" x14ac:dyDescent="0.2">
      <c r="A37" s="4" t="s">
        <v>3</v>
      </c>
      <c r="C37" s="1" t="e">
        <f>ABS(C36-C35)</f>
        <v>#DIV/0!</v>
      </c>
      <c r="F37" s="1" t="e">
        <f>ABS(F36-F35)</f>
        <v>#DIV/0!</v>
      </c>
    </row>
    <row r="38" spans="1:13" x14ac:dyDescent="0.2">
      <c r="A38" s="4" t="s">
        <v>4</v>
      </c>
      <c r="C38" s="1" t="e">
        <f>100*C37/C36</f>
        <v>#DIV/0!</v>
      </c>
      <c r="F38" s="1" t="e">
        <f>100*F37/F36</f>
        <v>#DIV/0!</v>
      </c>
    </row>
    <row r="39" spans="1:13" x14ac:dyDescent="0.2">
      <c r="A39" s="3"/>
    </row>
    <row r="40" spans="1:13" ht="25.5" x14ac:dyDescent="0.2">
      <c r="A40" s="3" t="s">
        <v>12</v>
      </c>
      <c r="C40">
        <f>'data sheet'!C19</f>
        <v>0</v>
      </c>
      <c r="E40" s="1" t="str">
        <f>IF(C40=0,"",IF(C43&gt;3,"X",""))</f>
        <v/>
      </c>
      <c r="F40">
        <f>'data sheet'!F19</f>
        <v>0</v>
      </c>
      <c r="H40" s="1" t="str">
        <f>IF(F40=0,"",IF(F43&gt;3,"X",""))</f>
        <v/>
      </c>
      <c r="J40" s="1">
        <f>IF(C40=0,30,IF(E40="x",1,0))</f>
        <v>30</v>
      </c>
      <c r="M40" s="1">
        <f>IF(F40=0,30,IF(H40="x",1,0))</f>
        <v>30</v>
      </c>
    </row>
    <row r="41" spans="1:13" x14ac:dyDescent="0.2">
      <c r="A41" s="4" t="s">
        <v>30</v>
      </c>
      <c r="C41" s="1" t="e">
        <f>C20/C36</f>
        <v>#DIV/0!</v>
      </c>
      <c r="F41" s="1" t="e">
        <f>F20/F36</f>
        <v>#DIV/0!</v>
      </c>
      <c r="J41" s="1"/>
      <c r="M41" s="1"/>
    </row>
    <row r="42" spans="1:13" x14ac:dyDescent="0.2">
      <c r="A42" s="4" t="s">
        <v>3</v>
      </c>
      <c r="C42" s="1" t="e">
        <f>ABS(C41-C40)</f>
        <v>#DIV/0!</v>
      </c>
      <c r="F42" s="1" t="e">
        <f>ABS(F41-F40)</f>
        <v>#DIV/0!</v>
      </c>
    </row>
    <row r="43" spans="1:13" x14ac:dyDescent="0.2">
      <c r="A43" s="4" t="s">
        <v>4</v>
      </c>
      <c r="C43" s="1" t="e">
        <f>100*C42/C41</f>
        <v>#DIV/0!</v>
      </c>
      <c r="F43" s="1" t="e">
        <f>100*F42/F41</f>
        <v>#DIV/0!</v>
      </c>
    </row>
    <row r="44" spans="1:13" x14ac:dyDescent="0.2">
      <c r="A44" s="3"/>
    </row>
    <row r="45" spans="1:13" x14ac:dyDescent="0.2">
      <c r="A45" s="3" t="s">
        <v>13</v>
      </c>
      <c r="C45">
        <v>284</v>
      </c>
      <c r="D45" t="s">
        <v>26</v>
      </c>
      <c r="F45">
        <v>284</v>
      </c>
      <c r="G45" t="s">
        <v>26</v>
      </c>
    </row>
    <row r="46" spans="1:13" ht="25.5" x14ac:dyDescent="0.2">
      <c r="A46" s="3" t="s">
        <v>31</v>
      </c>
      <c r="C46">
        <f>'data sheet'!C21</f>
        <v>0</v>
      </c>
      <c r="E46" s="1" t="str">
        <f>IF(C46=0,"",IF(C49&gt;3,"X",""))</f>
        <v/>
      </c>
      <c r="F46">
        <f>'data sheet'!F21</f>
        <v>0</v>
      </c>
      <c r="H46" s="1" t="str">
        <f>IF(F46=0,"",IF(F49&gt;3,"X",""))</f>
        <v/>
      </c>
      <c r="J46" s="1">
        <f>IF(C46=0,30,IF(E46="x",1,0))</f>
        <v>30</v>
      </c>
      <c r="M46" s="1">
        <f>IF(F46=0,30,IF(H46="x",1,0))</f>
        <v>30</v>
      </c>
    </row>
    <row r="47" spans="1:13" x14ac:dyDescent="0.2">
      <c r="A47" s="4" t="s">
        <v>30</v>
      </c>
      <c r="C47" s="1" t="e">
        <f>C14/C45</f>
        <v>#DIV/0!</v>
      </c>
      <c r="F47" s="1" t="e">
        <f>F14/F45</f>
        <v>#DIV/0!</v>
      </c>
      <c r="J47" s="1"/>
      <c r="M47" s="1"/>
    </row>
    <row r="48" spans="1:13" x14ac:dyDescent="0.2">
      <c r="A48" s="4" t="s">
        <v>3</v>
      </c>
      <c r="C48" s="1" t="e">
        <f>ABS(C47-C46)</f>
        <v>#DIV/0!</v>
      </c>
      <c r="F48" s="1" t="e">
        <f>ABS(F47-F46)</f>
        <v>#DIV/0!</v>
      </c>
    </row>
    <row r="49" spans="1:13" x14ac:dyDescent="0.2">
      <c r="A49" s="4" t="s">
        <v>4</v>
      </c>
      <c r="C49" s="1" t="e">
        <f>100*C48/C47</f>
        <v>#DIV/0!</v>
      </c>
      <c r="F49" s="1" t="e">
        <f>100*F48/F47</f>
        <v>#DIV/0!</v>
      </c>
    </row>
    <row r="50" spans="1:13" x14ac:dyDescent="0.2">
      <c r="A50" s="3"/>
    </row>
    <row r="51" spans="1:13" ht="25.5" x14ac:dyDescent="0.2">
      <c r="A51" s="3" t="s">
        <v>14</v>
      </c>
      <c r="C51">
        <f>'data sheet'!C23</f>
        <v>0</v>
      </c>
      <c r="D51" t="s">
        <v>27</v>
      </c>
      <c r="E51" s="1" t="str">
        <f>IF(C51=0,"",IF(C54&gt;3,"X",""))</f>
        <v/>
      </c>
      <c r="F51">
        <f>'data sheet'!F23</f>
        <v>0</v>
      </c>
      <c r="G51" t="s">
        <v>27</v>
      </c>
      <c r="H51" s="1" t="str">
        <f>IF(F51=0,"",IF(F54&gt;3,"X",""))</f>
        <v/>
      </c>
      <c r="J51" s="1">
        <f>IF(C51=0,30,IF(E51="x",1,0))</f>
        <v>30</v>
      </c>
      <c r="M51" s="1">
        <f>IF(F51=0,30,IF(H51="x",1,0))</f>
        <v>30</v>
      </c>
    </row>
    <row r="52" spans="1:13" x14ac:dyDescent="0.2">
      <c r="A52" s="4" t="s">
        <v>30</v>
      </c>
      <c r="C52" s="1" t="e">
        <f>C41/C47</f>
        <v>#DIV/0!</v>
      </c>
      <c r="F52" s="1" t="e">
        <f>F41/F47</f>
        <v>#DIV/0!</v>
      </c>
      <c r="J52" s="1"/>
      <c r="M52" s="1"/>
    </row>
    <row r="53" spans="1:13" x14ac:dyDescent="0.2">
      <c r="A53" s="4" t="s">
        <v>3</v>
      </c>
      <c r="C53" s="1" t="e">
        <f>ABS(C52-C51)</f>
        <v>#DIV/0!</v>
      </c>
      <c r="F53" s="1" t="e">
        <f>ABS(F52-F51)</f>
        <v>#DIV/0!</v>
      </c>
    </row>
    <row r="54" spans="1:13" x14ac:dyDescent="0.2">
      <c r="A54" s="4" t="s">
        <v>4</v>
      </c>
      <c r="C54" s="1" t="e">
        <f>100*C53/C52</f>
        <v>#DIV/0!</v>
      </c>
      <c r="F54" s="1" t="e">
        <f>100*F53/F52</f>
        <v>#DIV/0!</v>
      </c>
    </row>
    <row r="55" spans="1:13" x14ac:dyDescent="0.2">
      <c r="A55" s="3"/>
    </row>
    <row r="56" spans="1:13" x14ac:dyDescent="0.2">
      <c r="A56" s="3"/>
    </row>
    <row r="57" spans="1:13" x14ac:dyDescent="0.2">
      <c r="A57" s="3" t="s">
        <v>32</v>
      </c>
      <c r="C57" t="str">
        <f>IF(J57&gt;30,"",J58*3/2)</f>
        <v/>
      </c>
      <c r="I57" t="str">
        <f>IF(J57&gt;=30,"Complete worksheet for score","")</f>
        <v>Complete worksheet for score</v>
      </c>
      <c r="J57">
        <f>SUM(J2:M52)</f>
        <v>540</v>
      </c>
    </row>
    <row r="58" spans="1:13" x14ac:dyDescent="0.2">
      <c r="A58" s="3"/>
      <c r="J58">
        <f>20-J57</f>
        <v>-520</v>
      </c>
    </row>
    <row r="59" spans="1:13" x14ac:dyDescent="0.2">
      <c r="A59" s="3"/>
      <c r="J59">
        <f>540/30</f>
        <v>18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workbookViewId="0">
      <selection activeCell="A2" sqref="A2:D199"/>
    </sheetView>
  </sheetViews>
  <sheetFormatPr defaultRowHeight="12.75" x14ac:dyDescent="0.2"/>
  <cols>
    <col min="1" max="1" width="29.28515625" bestFit="1" customWidth="1"/>
    <col min="2" max="2" width="16.85546875" style="29" bestFit="1" customWidth="1"/>
    <col min="3" max="3" width="18.28515625" bestFit="1" customWidth="1"/>
    <col min="4" max="4" width="21.140625" bestFit="1" customWidth="1"/>
  </cols>
  <sheetData>
    <row r="1" spans="1:4" ht="15.75" x14ac:dyDescent="0.25">
      <c r="A1" s="18" t="s">
        <v>40</v>
      </c>
      <c r="B1" s="19" t="s">
        <v>37</v>
      </c>
      <c r="C1" s="20" t="s">
        <v>38</v>
      </c>
      <c r="D1" s="20" t="s">
        <v>39</v>
      </c>
    </row>
    <row r="2" spans="1:4" x14ac:dyDescent="0.2">
      <c r="A2" t="s">
        <v>172</v>
      </c>
      <c r="B2" s="29" t="s">
        <v>132</v>
      </c>
      <c r="C2" t="s">
        <v>151</v>
      </c>
      <c r="D2" t="s">
        <v>152</v>
      </c>
    </row>
    <row r="3" spans="1:4" x14ac:dyDescent="0.2">
      <c r="A3" t="s">
        <v>173</v>
      </c>
      <c r="B3" s="29" t="s">
        <v>132</v>
      </c>
      <c r="C3" t="s">
        <v>142</v>
      </c>
      <c r="D3" t="s">
        <v>143</v>
      </c>
    </row>
    <row r="4" spans="1:4" x14ac:dyDescent="0.2">
      <c r="A4" t="s">
        <v>174</v>
      </c>
      <c r="B4" s="29" t="s">
        <v>132</v>
      </c>
      <c r="C4" t="s">
        <v>138</v>
      </c>
      <c r="D4" t="s">
        <v>139</v>
      </c>
    </row>
    <row r="5" spans="1:4" x14ac:dyDescent="0.2">
      <c r="A5" t="s">
        <v>175</v>
      </c>
      <c r="B5" s="29" t="s">
        <v>132</v>
      </c>
      <c r="C5" t="s">
        <v>134</v>
      </c>
      <c r="D5" t="s">
        <v>135</v>
      </c>
    </row>
    <row r="6" spans="1:4" x14ac:dyDescent="0.2">
      <c r="A6" t="s">
        <v>195</v>
      </c>
      <c r="B6" s="29" t="s">
        <v>132</v>
      </c>
      <c r="C6" t="s">
        <v>119</v>
      </c>
      <c r="D6" t="s">
        <v>196</v>
      </c>
    </row>
    <row r="7" spans="1:4" x14ac:dyDescent="0.2">
      <c r="A7" t="s">
        <v>201</v>
      </c>
      <c r="B7" s="29" t="s">
        <v>132</v>
      </c>
      <c r="C7" t="s">
        <v>202</v>
      </c>
      <c r="D7" t="s">
        <v>203</v>
      </c>
    </row>
    <row r="8" spans="1:4" x14ac:dyDescent="0.2">
      <c r="A8" t="s">
        <v>176</v>
      </c>
      <c r="B8" s="29" t="s">
        <v>132</v>
      </c>
      <c r="C8" t="s">
        <v>165</v>
      </c>
      <c r="D8" t="s">
        <v>166</v>
      </c>
    </row>
    <row r="9" spans="1:4" x14ac:dyDescent="0.2">
      <c r="A9" t="s">
        <v>199</v>
      </c>
      <c r="B9" s="29" t="s">
        <v>132</v>
      </c>
      <c r="C9" t="s">
        <v>128</v>
      </c>
      <c r="D9" t="s">
        <v>200</v>
      </c>
    </row>
    <row r="10" spans="1:4" x14ac:dyDescent="0.2">
      <c r="A10" t="s">
        <v>91</v>
      </c>
      <c r="B10" s="29" t="s">
        <v>132</v>
      </c>
      <c r="C10" t="s">
        <v>50</v>
      </c>
      <c r="D10" t="s">
        <v>92</v>
      </c>
    </row>
    <row r="11" spans="1:4" x14ac:dyDescent="0.2">
      <c r="A11" t="s">
        <v>177</v>
      </c>
      <c r="B11" s="29" t="s">
        <v>132</v>
      </c>
      <c r="C11" t="s">
        <v>156</v>
      </c>
      <c r="D11" t="s">
        <v>157</v>
      </c>
    </row>
    <row r="12" spans="1:4" x14ac:dyDescent="0.2">
      <c r="A12" t="s">
        <v>82</v>
      </c>
      <c r="B12" s="29" t="s">
        <v>132</v>
      </c>
      <c r="C12" t="s">
        <v>83</v>
      </c>
      <c r="D12" t="s">
        <v>84</v>
      </c>
    </row>
    <row r="13" spans="1:4" x14ac:dyDescent="0.2">
      <c r="A13" t="s">
        <v>178</v>
      </c>
      <c r="B13" s="29" t="s">
        <v>132</v>
      </c>
      <c r="C13" t="s">
        <v>149</v>
      </c>
      <c r="D13" t="s">
        <v>150</v>
      </c>
    </row>
    <row r="14" spans="1:4" x14ac:dyDescent="0.2">
      <c r="A14" t="s">
        <v>179</v>
      </c>
      <c r="B14" s="29" t="s">
        <v>132</v>
      </c>
      <c r="C14" t="s">
        <v>170</v>
      </c>
      <c r="D14" t="s">
        <v>171</v>
      </c>
    </row>
    <row r="15" spans="1:4" x14ac:dyDescent="0.2">
      <c r="A15" t="s">
        <v>180</v>
      </c>
      <c r="B15" s="29" t="s">
        <v>132</v>
      </c>
      <c r="C15" t="s">
        <v>153</v>
      </c>
      <c r="D15" t="s">
        <v>154</v>
      </c>
    </row>
    <row r="16" spans="1:4" x14ac:dyDescent="0.2">
      <c r="A16" t="s">
        <v>181</v>
      </c>
      <c r="B16" s="29" t="s">
        <v>132</v>
      </c>
      <c r="C16" t="s">
        <v>167</v>
      </c>
      <c r="D16" t="s">
        <v>168</v>
      </c>
    </row>
    <row r="17" spans="1:4" x14ac:dyDescent="0.2">
      <c r="A17" t="s">
        <v>182</v>
      </c>
      <c r="B17" s="29" t="s">
        <v>132</v>
      </c>
      <c r="C17" t="s">
        <v>145</v>
      </c>
      <c r="D17" t="s">
        <v>146</v>
      </c>
    </row>
    <row r="18" spans="1:4" x14ac:dyDescent="0.2">
      <c r="A18" t="s">
        <v>183</v>
      </c>
      <c r="B18" s="29" t="s">
        <v>132</v>
      </c>
      <c r="C18" t="s">
        <v>50</v>
      </c>
      <c r="D18" t="s">
        <v>164</v>
      </c>
    </row>
    <row r="19" spans="1:4" x14ac:dyDescent="0.2">
      <c r="A19" t="s">
        <v>120</v>
      </c>
      <c r="B19" s="29" t="s">
        <v>132</v>
      </c>
      <c r="C19" t="s">
        <v>55</v>
      </c>
      <c r="D19" t="s">
        <v>121</v>
      </c>
    </row>
    <row r="20" spans="1:4" x14ac:dyDescent="0.2">
      <c r="A20" t="s">
        <v>197</v>
      </c>
      <c r="B20" s="29" t="s">
        <v>132</v>
      </c>
      <c r="C20" t="s">
        <v>109</v>
      </c>
      <c r="D20" t="s">
        <v>198</v>
      </c>
    </row>
    <row r="21" spans="1:4" x14ac:dyDescent="0.2">
      <c r="A21" t="s">
        <v>93</v>
      </c>
      <c r="B21" s="29" t="s">
        <v>132</v>
      </c>
      <c r="C21" t="s">
        <v>66</v>
      </c>
      <c r="D21" t="s">
        <v>94</v>
      </c>
    </row>
    <row r="22" spans="1:4" x14ac:dyDescent="0.2">
      <c r="A22" t="s">
        <v>184</v>
      </c>
      <c r="B22" s="29" t="s">
        <v>132</v>
      </c>
      <c r="C22" t="s">
        <v>147</v>
      </c>
      <c r="D22" t="s">
        <v>148</v>
      </c>
    </row>
    <row r="23" spans="1:4" x14ac:dyDescent="0.2">
      <c r="A23" t="s">
        <v>122</v>
      </c>
      <c r="B23" s="29" t="s">
        <v>132</v>
      </c>
      <c r="C23" t="s">
        <v>123</v>
      </c>
      <c r="D23" t="s">
        <v>124</v>
      </c>
    </row>
    <row r="24" spans="1:4" x14ac:dyDescent="0.2">
      <c r="A24" t="s">
        <v>193</v>
      </c>
      <c r="B24" s="29" t="s">
        <v>132</v>
      </c>
      <c r="C24" t="s">
        <v>140</v>
      </c>
      <c r="D24" t="s">
        <v>141</v>
      </c>
    </row>
    <row r="25" spans="1:4" x14ac:dyDescent="0.2">
      <c r="A25" t="s">
        <v>194</v>
      </c>
      <c r="B25" s="29" t="s">
        <v>132</v>
      </c>
      <c r="C25" t="s">
        <v>66</v>
      </c>
      <c r="D25" t="s">
        <v>137</v>
      </c>
    </row>
    <row r="26" spans="1:4" x14ac:dyDescent="0.2">
      <c r="A26" t="s">
        <v>185</v>
      </c>
      <c r="B26" s="29" t="s">
        <v>132</v>
      </c>
      <c r="C26" t="s">
        <v>88</v>
      </c>
      <c r="D26" t="s">
        <v>144</v>
      </c>
    </row>
    <row r="27" spans="1:4" x14ac:dyDescent="0.2">
      <c r="A27" t="s">
        <v>186</v>
      </c>
      <c r="B27" s="29" t="s">
        <v>132</v>
      </c>
      <c r="C27" t="s">
        <v>160</v>
      </c>
      <c r="D27" t="s">
        <v>161</v>
      </c>
    </row>
    <row r="28" spans="1:4" x14ac:dyDescent="0.2">
      <c r="A28" t="s">
        <v>63</v>
      </c>
      <c r="B28" s="29" t="s">
        <v>132</v>
      </c>
      <c r="C28" t="s">
        <v>64</v>
      </c>
      <c r="D28" t="s">
        <v>41</v>
      </c>
    </row>
    <row r="29" spans="1:4" x14ac:dyDescent="0.2">
      <c r="A29" t="s">
        <v>187</v>
      </c>
      <c r="B29" s="29" t="s">
        <v>132</v>
      </c>
      <c r="C29" t="s">
        <v>158</v>
      </c>
      <c r="D29" t="s">
        <v>159</v>
      </c>
    </row>
    <row r="30" spans="1:4" x14ac:dyDescent="0.2">
      <c r="A30" t="s">
        <v>188</v>
      </c>
      <c r="B30" s="29" t="s">
        <v>132</v>
      </c>
      <c r="C30" t="s">
        <v>70</v>
      </c>
      <c r="D30" t="s">
        <v>169</v>
      </c>
    </row>
    <row r="31" spans="1:4" x14ac:dyDescent="0.2">
      <c r="A31" t="s">
        <v>189</v>
      </c>
      <c r="B31" s="29" t="s">
        <v>132</v>
      </c>
      <c r="C31" t="s">
        <v>105</v>
      </c>
      <c r="D31" t="s">
        <v>133</v>
      </c>
    </row>
    <row r="32" spans="1:4" x14ac:dyDescent="0.2">
      <c r="A32" t="s">
        <v>190</v>
      </c>
      <c r="B32" s="29" t="s">
        <v>132</v>
      </c>
      <c r="C32" t="s">
        <v>162</v>
      </c>
      <c r="D32" t="s">
        <v>163</v>
      </c>
    </row>
    <row r="33" spans="1:4" x14ac:dyDescent="0.2">
      <c r="A33" t="s">
        <v>191</v>
      </c>
      <c r="B33" s="29" t="s">
        <v>132</v>
      </c>
      <c r="C33" t="s">
        <v>97</v>
      </c>
      <c r="D33" t="s">
        <v>136</v>
      </c>
    </row>
    <row r="34" spans="1:4" x14ac:dyDescent="0.2">
      <c r="A34" t="s">
        <v>192</v>
      </c>
      <c r="B34" s="29" t="s">
        <v>132</v>
      </c>
      <c r="C34" t="s">
        <v>65</v>
      </c>
      <c r="D34" t="s">
        <v>155</v>
      </c>
    </row>
    <row r="35" spans="1:4" x14ac:dyDescent="0.2">
      <c r="A35" t="s">
        <v>204</v>
      </c>
      <c r="B35" s="30" t="s">
        <v>205</v>
      </c>
      <c r="C35" t="s">
        <v>206</v>
      </c>
      <c r="D35" t="s">
        <v>207</v>
      </c>
    </row>
    <row r="36" spans="1:4" x14ac:dyDescent="0.2">
      <c r="A36" t="s">
        <v>208</v>
      </c>
      <c r="B36" s="30" t="s">
        <v>205</v>
      </c>
      <c r="C36" t="s">
        <v>209</v>
      </c>
      <c r="D36" t="s">
        <v>210</v>
      </c>
    </row>
    <row r="37" spans="1:4" x14ac:dyDescent="0.2">
      <c r="A37" t="s">
        <v>211</v>
      </c>
      <c r="B37" s="30" t="s">
        <v>205</v>
      </c>
      <c r="C37" t="s">
        <v>78</v>
      </c>
      <c r="D37" t="s">
        <v>212</v>
      </c>
    </row>
    <row r="38" spans="1:4" x14ac:dyDescent="0.2">
      <c r="A38" t="s">
        <v>213</v>
      </c>
      <c r="B38" s="30" t="s">
        <v>205</v>
      </c>
      <c r="C38" t="s">
        <v>72</v>
      </c>
      <c r="D38" t="s">
        <v>92</v>
      </c>
    </row>
    <row r="39" spans="1:4" x14ac:dyDescent="0.2">
      <c r="A39" t="s">
        <v>214</v>
      </c>
      <c r="B39" s="30" t="s">
        <v>205</v>
      </c>
      <c r="C39" t="s">
        <v>215</v>
      </c>
      <c r="D39" t="s">
        <v>216</v>
      </c>
    </row>
    <row r="40" spans="1:4" x14ac:dyDescent="0.2">
      <c r="A40" t="s">
        <v>217</v>
      </c>
      <c r="B40" s="30" t="s">
        <v>205</v>
      </c>
      <c r="C40" t="s">
        <v>218</v>
      </c>
      <c r="D40" t="s">
        <v>219</v>
      </c>
    </row>
    <row r="41" spans="1:4" x14ac:dyDescent="0.2">
      <c r="A41" t="s">
        <v>220</v>
      </c>
      <c r="B41" s="30" t="s">
        <v>205</v>
      </c>
      <c r="C41" t="s">
        <v>221</v>
      </c>
      <c r="D41" t="s">
        <v>222</v>
      </c>
    </row>
    <row r="42" spans="1:4" x14ac:dyDescent="0.2">
      <c r="A42" t="s">
        <v>223</v>
      </c>
      <c r="B42" s="30" t="s">
        <v>205</v>
      </c>
      <c r="C42" t="s">
        <v>224</v>
      </c>
      <c r="D42" t="s">
        <v>225</v>
      </c>
    </row>
    <row r="43" spans="1:4" x14ac:dyDescent="0.2">
      <c r="A43" t="s">
        <v>226</v>
      </c>
      <c r="B43" s="30" t="s">
        <v>205</v>
      </c>
      <c r="C43" t="s">
        <v>227</v>
      </c>
      <c r="D43" t="s">
        <v>228</v>
      </c>
    </row>
    <row r="44" spans="1:4" x14ac:dyDescent="0.2">
      <c r="A44" t="s">
        <v>229</v>
      </c>
      <c r="B44" s="30" t="s">
        <v>205</v>
      </c>
      <c r="C44" t="s">
        <v>147</v>
      </c>
      <c r="D44" t="s">
        <v>230</v>
      </c>
    </row>
    <row r="45" spans="1:4" x14ac:dyDescent="0.2">
      <c r="A45" t="s">
        <v>231</v>
      </c>
      <c r="B45" s="30" t="s">
        <v>205</v>
      </c>
      <c r="C45" t="s">
        <v>80</v>
      </c>
      <c r="D45" t="s">
        <v>232</v>
      </c>
    </row>
    <row r="46" spans="1:4" x14ac:dyDescent="0.2">
      <c r="A46" t="s">
        <v>233</v>
      </c>
      <c r="B46" s="30" t="s">
        <v>205</v>
      </c>
      <c r="C46" t="s">
        <v>234</v>
      </c>
      <c r="D46" t="s">
        <v>235</v>
      </c>
    </row>
    <row r="47" spans="1:4" x14ac:dyDescent="0.2">
      <c r="A47" t="s">
        <v>236</v>
      </c>
      <c r="B47" s="30" t="s">
        <v>205</v>
      </c>
      <c r="C47" t="s">
        <v>237</v>
      </c>
      <c r="D47" t="s">
        <v>238</v>
      </c>
    </row>
    <row r="48" spans="1:4" x14ac:dyDescent="0.2">
      <c r="A48" t="s">
        <v>239</v>
      </c>
      <c r="B48" s="30" t="s">
        <v>205</v>
      </c>
      <c r="C48" t="s">
        <v>240</v>
      </c>
      <c r="D48" t="s">
        <v>241</v>
      </c>
    </row>
    <row r="49" spans="1:4" x14ac:dyDescent="0.2">
      <c r="A49" t="s">
        <v>242</v>
      </c>
      <c r="B49" s="30" t="s">
        <v>205</v>
      </c>
      <c r="C49" t="s">
        <v>243</v>
      </c>
      <c r="D49" t="s">
        <v>244</v>
      </c>
    </row>
    <row r="50" spans="1:4" x14ac:dyDescent="0.2">
      <c r="A50" t="s">
        <v>245</v>
      </c>
      <c r="B50" s="30" t="s">
        <v>205</v>
      </c>
      <c r="C50" t="s">
        <v>246</v>
      </c>
      <c r="D50" t="s">
        <v>247</v>
      </c>
    </row>
    <row r="51" spans="1:4" x14ac:dyDescent="0.2">
      <c r="A51" t="s">
        <v>248</v>
      </c>
      <c r="B51" s="30" t="s">
        <v>205</v>
      </c>
      <c r="C51" t="s">
        <v>50</v>
      </c>
      <c r="D51" t="s">
        <v>249</v>
      </c>
    </row>
    <row r="52" spans="1:4" x14ac:dyDescent="0.2">
      <c r="A52" t="s">
        <v>250</v>
      </c>
      <c r="B52" s="30" t="s">
        <v>205</v>
      </c>
      <c r="C52" t="s">
        <v>110</v>
      </c>
      <c r="D52" t="s">
        <v>68</v>
      </c>
    </row>
    <row r="53" spans="1:4" x14ac:dyDescent="0.2">
      <c r="A53" t="s">
        <v>251</v>
      </c>
      <c r="B53" s="30" t="s">
        <v>205</v>
      </c>
      <c r="C53" t="s">
        <v>78</v>
      </c>
      <c r="D53" t="s">
        <v>49</v>
      </c>
    </row>
    <row r="54" spans="1:4" x14ac:dyDescent="0.2">
      <c r="A54" t="s">
        <v>252</v>
      </c>
      <c r="B54" s="30" t="s">
        <v>205</v>
      </c>
      <c r="C54" t="s">
        <v>110</v>
      </c>
      <c r="D54" t="s">
        <v>253</v>
      </c>
    </row>
    <row r="55" spans="1:4" x14ac:dyDescent="0.2">
      <c r="A55" t="s">
        <v>254</v>
      </c>
      <c r="B55" s="30" t="s">
        <v>205</v>
      </c>
      <c r="C55" t="s">
        <v>255</v>
      </c>
      <c r="D55" t="s">
        <v>256</v>
      </c>
    </row>
    <row r="56" spans="1:4" x14ac:dyDescent="0.2">
      <c r="A56" t="s">
        <v>257</v>
      </c>
      <c r="B56" s="30" t="s">
        <v>205</v>
      </c>
      <c r="C56" t="s">
        <v>48</v>
      </c>
      <c r="D56" t="s">
        <v>258</v>
      </c>
    </row>
    <row r="57" spans="1:4" x14ac:dyDescent="0.2">
      <c r="A57" t="s">
        <v>259</v>
      </c>
      <c r="B57" s="30" t="s">
        <v>205</v>
      </c>
      <c r="C57" t="s">
        <v>74</v>
      </c>
      <c r="D57" t="s">
        <v>260</v>
      </c>
    </row>
    <row r="58" spans="1:4" x14ac:dyDescent="0.2">
      <c r="A58" t="s">
        <v>261</v>
      </c>
      <c r="B58" s="30" t="s">
        <v>205</v>
      </c>
      <c r="C58" t="s">
        <v>262</v>
      </c>
      <c r="D58" t="s">
        <v>263</v>
      </c>
    </row>
    <row r="59" spans="1:4" x14ac:dyDescent="0.2">
      <c r="A59" t="s">
        <v>264</v>
      </c>
      <c r="B59" s="30" t="s">
        <v>205</v>
      </c>
      <c r="C59" t="s">
        <v>265</v>
      </c>
      <c r="D59" t="s">
        <v>266</v>
      </c>
    </row>
    <row r="60" spans="1:4" x14ac:dyDescent="0.2">
      <c r="A60" t="s">
        <v>267</v>
      </c>
      <c r="B60" s="30" t="s">
        <v>205</v>
      </c>
      <c r="C60" t="s">
        <v>99</v>
      </c>
      <c r="D60" t="s">
        <v>268</v>
      </c>
    </row>
    <row r="61" spans="1:4" x14ac:dyDescent="0.2">
      <c r="A61" t="s">
        <v>269</v>
      </c>
      <c r="B61" s="30" t="s">
        <v>205</v>
      </c>
      <c r="C61" t="s">
        <v>270</v>
      </c>
      <c r="D61" t="s">
        <v>271</v>
      </c>
    </row>
    <row r="62" spans="1:4" x14ac:dyDescent="0.2">
      <c r="A62" t="s">
        <v>272</v>
      </c>
      <c r="B62" s="30" t="s">
        <v>205</v>
      </c>
      <c r="C62" t="s">
        <v>273</v>
      </c>
      <c r="D62" t="s">
        <v>274</v>
      </c>
    </row>
    <row r="63" spans="1:4" x14ac:dyDescent="0.2">
      <c r="A63" t="s">
        <v>275</v>
      </c>
      <c r="B63" s="30" t="s">
        <v>205</v>
      </c>
      <c r="C63" t="s">
        <v>103</v>
      </c>
      <c r="D63" t="s">
        <v>276</v>
      </c>
    </row>
    <row r="64" spans="1:4" x14ac:dyDescent="0.2">
      <c r="A64" t="s">
        <v>277</v>
      </c>
      <c r="B64" s="30" t="s">
        <v>205</v>
      </c>
      <c r="C64" t="s">
        <v>278</v>
      </c>
      <c r="D64" t="s">
        <v>279</v>
      </c>
    </row>
    <row r="65" spans="1:4" x14ac:dyDescent="0.2">
      <c r="A65" t="s">
        <v>85</v>
      </c>
      <c r="B65" s="30" t="s">
        <v>205</v>
      </c>
      <c r="C65" t="s">
        <v>86</v>
      </c>
      <c r="D65" t="s">
        <v>87</v>
      </c>
    </row>
    <row r="66" spans="1:4" x14ac:dyDescent="0.2">
      <c r="A66" t="s">
        <v>280</v>
      </c>
      <c r="B66" s="30" t="s">
        <v>205</v>
      </c>
      <c r="C66" t="s">
        <v>81</v>
      </c>
      <c r="D66" t="s">
        <v>67</v>
      </c>
    </row>
    <row r="67" spans="1:4" x14ac:dyDescent="0.2">
      <c r="A67" t="s">
        <v>281</v>
      </c>
      <c r="B67" s="30" t="s">
        <v>205</v>
      </c>
      <c r="C67" t="s">
        <v>282</v>
      </c>
      <c r="D67" t="s">
        <v>283</v>
      </c>
    </row>
    <row r="68" spans="1:4" x14ac:dyDescent="0.2">
      <c r="A68" t="s">
        <v>284</v>
      </c>
      <c r="B68" s="30" t="s">
        <v>205</v>
      </c>
      <c r="C68" t="s">
        <v>285</v>
      </c>
      <c r="D68" t="s">
        <v>286</v>
      </c>
    </row>
    <row r="69" spans="1:4" x14ac:dyDescent="0.2">
      <c r="A69" t="s">
        <v>287</v>
      </c>
      <c r="B69" s="30" t="s">
        <v>205</v>
      </c>
      <c r="C69" t="s">
        <v>288</v>
      </c>
      <c r="D69" t="s">
        <v>289</v>
      </c>
    </row>
    <row r="70" spans="1:4" x14ac:dyDescent="0.2">
      <c r="A70" t="s">
        <v>290</v>
      </c>
      <c r="B70" s="30" t="s">
        <v>291</v>
      </c>
      <c r="C70" t="s">
        <v>292</v>
      </c>
      <c r="D70" t="s">
        <v>293</v>
      </c>
    </row>
    <row r="71" spans="1:4" x14ac:dyDescent="0.2">
      <c r="A71" t="s">
        <v>294</v>
      </c>
      <c r="B71" s="30" t="s">
        <v>291</v>
      </c>
      <c r="C71" t="s">
        <v>295</v>
      </c>
      <c r="D71" t="s">
        <v>296</v>
      </c>
    </row>
    <row r="72" spans="1:4" x14ac:dyDescent="0.2">
      <c r="A72" t="s">
        <v>297</v>
      </c>
      <c r="B72" s="30" t="s">
        <v>291</v>
      </c>
      <c r="C72" t="s">
        <v>298</v>
      </c>
      <c r="D72" t="s">
        <v>299</v>
      </c>
    </row>
    <row r="73" spans="1:4" x14ac:dyDescent="0.2">
      <c r="A73" t="s">
        <v>300</v>
      </c>
      <c r="B73" s="30" t="s">
        <v>291</v>
      </c>
      <c r="C73" t="s">
        <v>301</v>
      </c>
      <c r="D73" t="s">
        <v>302</v>
      </c>
    </row>
    <row r="74" spans="1:4" x14ac:dyDescent="0.2">
      <c r="A74" t="s">
        <v>303</v>
      </c>
      <c r="B74" s="30" t="s">
        <v>291</v>
      </c>
      <c r="C74" t="s">
        <v>304</v>
      </c>
      <c r="D74" t="s">
        <v>305</v>
      </c>
    </row>
    <row r="75" spans="1:4" x14ac:dyDescent="0.2">
      <c r="A75" t="s">
        <v>306</v>
      </c>
      <c r="B75" s="30" t="s">
        <v>291</v>
      </c>
      <c r="C75" t="s">
        <v>307</v>
      </c>
      <c r="D75" t="s">
        <v>308</v>
      </c>
    </row>
    <row r="76" spans="1:4" x14ac:dyDescent="0.2">
      <c r="A76" t="s">
        <v>309</v>
      </c>
      <c r="B76" s="30" t="s">
        <v>291</v>
      </c>
      <c r="C76" t="s">
        <v>310</v>
      </c>
      <c r="D76" t="s">
        <v>311</v>
      </c>
    </row>
    <row r="77" spans="1:4" x14ac:dyDescent="0.2">
      <c r="A77" t="s">
        <v>312</v>
      </c>
      <c r="B77" s="30" t="s">
        <v>291</v>
      </c>
      <c r="C77" t="s">
        <v>313</v>
      </c>
      <c r="D77" t="s">
        <v>314</v>
      </c>
    </row>
    <row r="78" spans="1:4" x14ac:dyDescent="0.2">
      <c r="A78" t="s">
        <v>315</v>
      </c>
      <c r="B78" s="30" t="s">
        <v>291</v>
      </c>
      <c r="C78" t="s">
        <v>316</v>
      </c>
      <c r="D78" t="s">
        <v>317</v>
      </c>
    </row>
    <row r="79" spans="1:4" x14ac:dyDescent="0.2">
      <c r="A79" t="s">
        <v>318</v>
      </c>
      <c r="B79" s="30" t="s">
        <v>291</v>
      </c>
      <c r="C79" t="s">
        <v>78</v>
      </c>
      <c r="D79" t="s">
        <v>319</v>
      </c>
    </row>
    <row r="80" spans="1:4" x14ac:dyDescent="0.2">
      <c r="A80" t="s">
        <v>77</v>
      </c>
      <c r="B80" s="30" t="s">
        <v>291</v>
      </c>
      <c r="C80" t="s">
        <v>78</v>
      </c>
      <c r="D80" t="s">
        <v>79</v>
      </c>
    </row>
    <row r="81" spans="1:4" x14ac:dyDescent="0.2">
      <c r="A81" t="s">
        <v>320</v>
      </c>
      <c r="B81" s="30" t="s">
        <v>291</v>
      </c>
      <c r="C81" t="s">
        <v>321</v>
      </c>
      <c r="D81" t="s">
        <v>322</v>
      </c>
    </row>
    <row r="82" spans="1:4" x14ac:dyDescent="0.2">
      <c r="A82" t="s">
        <v>100</v>
      </c>
      <c r="B82" s="30" t="s">
        <v>291</v>
      </c>
      <c r="C82" t="s">
        <v>101</v>
      </c>
      <c r="D82" t="s">
        <v>102</v>
      </c>
    </row>
    <row r="83" spans="1:4" x14ac:dyDescent="0.2">
      <c r="A83" t="s">
        <v>323</v>
      </c>
      <c r="B83" s="30" t="s">
        <v>291</v>
      </c>
      <c r="C83" t="s">
        <v>110</v>
      </c>
      <c r="D83" t="s">
        <v>121</v>
      </c>
    </row>
    <row r="84" spans="1:4" x14ac:dyDescent="0.2">
      <c r="A84" t="s">
        <v>324</v>
      </c>
      <c r="B84" s="30" t="s">
        <v>291</v>
      </c>
      <c r="C84" t="s">
        <v>325</v>
      </c>
      <c r="D84" t="s">
        <v>326</v>
      </c>
    </row>
    <row r="85" spans="1:4" x14ac:dyDescent="0.2">
      <c r="A85" t="s">
        <v>327</v>
      </c>
      <c r="B85" s="30" t="s">
        <v>291</v>
      </c>
      <c r="C85" t="s">
        <v>328</v>
      </c>
      <c r="D85" t="s">
        <v>329</v>
      </c>
    </row>
    <row r="86" spans="1:4" x14ac:dyDescent="0.2">
      <c r="A86" t="s">
        <v>330</v>
      </c>
      <c r="B86" s="30" t="s">
        <v>291</v>
      </c>
      <c r="C86" t="s">
        <v>331</v>
      </c>
      <c r="D86" t="s">
        <v>49</v>
      </c>
    </row>
    <row r="87" spans="1:4" x14ac:dyDescent="0.2">
      <c r="A87" t="s">
        <v>332</v>
      </c>
      <c r="B87" s="30" t="s">
        <v>291</v>
      </c>
      <c r="C87" t="s">
        <v>270</v>
      </c>
      <c r="D87" t="s">
        <v>49</v>
      </c>
    </row>
    <row r="88" spans="1:4" x14ac:dyDescent="0.2">
      <c r="A88" t="s">
        <v>333</v>
      </c>
      <c r="B88" s="30" t="s">
        <v>291</v>
      </c>
      <c r="C88" t="s">
        <v>334</v>
      </c>
      <c r="D88" t="s">
        <v>335</v>
      </c>
    </row>
    <row r="89" spans="1:4" x14ac:dyDescent="0.2">
      <c r="A89" t="s">
        <v>336</v>
      </c>
      <c r="B89" s="30" t="s">
        <v>291</v>
      </c>
      <c r="C89" t="s">
        <v>209</v>
      </c>
      <c r="D89" t="s">
        <v>337</v>
      </c>
    </row>
    <row r="90" spans="1:4" x14ac:dyDescent="0.2">
      <c r="A90" t="s">
        <v>338</v>
      </c>
      <c r="B90" s="30" t="s">
        <v>291</v>
      </c>
      <c r="C90" t="s">
        <v>129</v>
      </c>
      <c r="D90" t="s">
        <v>339</v>
      </c>
    </row>
    <row r="91" spans="1:4" x14ac:dyDescent="0.2">
      <c r="A91" s="14" t="s">
        <v>340</v>
      </c>
      <c r="B91" s="31" t="s">
        <v>291</v>
      </c>
      <c r="C91" s="14" t="s">
        <v>341</v>
      </c>
      <c r="D91" s="14" t="s">
        <v>342</v>
      </c>
    </row>
    <row r="92" spans="1:4" x14ac:dyDescent="0.2">
      <c r="A92" t="s">
        <v>343</v>
      </c>
      <c r="B92" s="30" t="s">
        <v>291</v>
      </c>
      <c r="C92" t="s">
        <v>48</v>
      </c>
      <c r="D92" t="s">
        <v>344</v>
      </c>
    </row>
    <row r="93" spans="1:4" x14ac:dyDescent="0.2">
      <c r="A93" t="s">
        <v>345</v>
      </c>
      <c r="B93" s="30" t="s">
        <v>291</v>
      </c>
      <c r="C93" t="s">
        <v>346</v>
      </c>
      <c r="D93" t="s">
        <v>347</v>
      </c>
    </row>
    <row r="94" spans="1:4" x14ac:dyDescent="0.2">
      <c r="A94" t="s">
        <v>348</v>
      </c>
      <c r="B94" s="30" t="s">
        <v>291</v>
      </c>
      <c r="C94" t="s">
        <v>65</v>
      </c>
      <c r="D94" t="s">
        <v>349</v>
      </c>
    </row>
    <row r="95" spans="1:4" x14ac:dyDescent="0.2">
      <c r="A95" t="s">
        <v>350</v>
      </c>
      <c r="B95" s="30" t="s">
        <v>291</v>
      </c>
      <c r="C95" t="s">
        <v>351</v>
      </c>
      <c r="D95" t="s">
        <v>352</v>
      </c>
    </row>
    <row r="96" spans="1:4" x14ac:dyDescent="0.2">
      <c r="A96" t="s">
        <v>353</v>
      </c>
      <c r="B96" s="30" t="s">
        <v>291</v>
      </c>
      <c r="C96" t="s">
        <v>354</v>
      </c>
      <c r="D96" t="s">
        <v>355</v>
      </c>
    </row>
    <row r="97" spans="1:4" x14ac:dyDescent="0.2">
      <c r="A97" t="s">
        <v>356</v>
      </c>
      <c r="B97" s="30" t="s">
        <v>291</v>
      </c>
      <c r="C97" t="s">
        <v>131</v>
      </c>
      <c r="D97" t="s">
        <v>357</v>
      </c>
    </row>
    <row r="98" spans="1:4" x14ac:dyDescent="0.2">
      <c r="A98" t="s">
        <v>358</v>
      </c>
      <c r="B98" s="30" t="s">
        <v>291</v>
      </c>
      <c r="C98" t="s">
        <v>359</v>
      </c>
      <c r="D98" t="s">
        <v>360</v>
      </c>
    </row>
    <row r="99" spans="1:4" x14ac:dyDescent="0.2">
      <c r="A99" t="s">
        <v>361</v>
      </c>
      <c r="B99" s="30" t="s">
        <v>291</v>
      </c>
      <c r="C99" t="s">
        <v>362</v>
      </c>
      <c r="D99" t="s">
        <v>363</v>
      </c>
    </row>
    <row r="100" spans="1:4" x14ac:dyDescent="0.2">
      <c r="A100" t="s">
        <v>364</v>
      </c>
      <c r="B100" s="30" t="s">
        <v>291</v>
      </c>
      <c r="C100" t="s">
        <v>69</v>
      </c>
      <c r="D100" t="s">
        <v>365</v>
      </c>
    </row>
    <row r="101" spans="1:4" x14ac:dyDescent="0.2">
      <c r="A101" t="s">
        <v>366</v>
      </c>
      <c r="B101" s="30" t="s">
        <v>291</v>
      </c>
      <c r="C101" t="s">
        <v>367</v>
      </c>
      <c r="D101" t="s">
        <v>368</v>
      </c>
    </row>
    <row r="102" spans="1:4" x14ac:dyDescent="0.2">
      <c r="A102" t="s">
        <v>369</v>
      </c>
      <c r="B102" s="30" t="s">
        <v>291</v>
      </c>
      <c r="C102" t="s">
        <v>89</v>
      </c>
      <c r="D102" t="s">
        <v>90</v>
      </c>
    </row>
    <row r="103" spans="1:4" x14ac:dyDescent="0.2">
      <c r="A103" t="s">
        <v>370</v>
      </c>
      <c r="B103" s="30" t="s">
        <v>291</v>
      </c>
      <c r="C103" t="s">
        <v>78</v>
      </c>
      <c r="D103" t="s">
        <v>56</v>
      </c>
    </row>
    <row r="104" spans="1:4" x14ac:dyDescent="0.2">
      <c r="A104" t="s">
        <v>371</v>
      </c>
      <c r="B104" s="30" t="s">
        <v>291</v>
      </c>
      <c r="C104" t="s">
        <v>147</v>
      </c>
      <c r="D104" t="s">
        <v>372</v>
      </c>
    </row>
    <row r="105" spans="1:4" x14ac:dyDescent="0.2">
      <c r="A105" t="s">
        <v>373</v>
      </c>
      <c r="B105" s="32" t="s">
        <v>374</v>
      </c>
      <c r="C105" t="s">
        <v>375</v>
      </c>
      <c r="D105" t="s">
        <v>376</v>
      </c>
    </row>
    <row r="106" spans="1:4" x14ac:dyDescent="0.2">
      <c r="A106" t="s">
        <v>377</v>
      </c>
      <c r="B106" s="32" t="s">
        <v>374</v>
      </c>
      <c r="C106" t="s">
        <v>378</v>
      </c>
      <c r="D106" t="s">
        <v>379</v>
      </c>
    </row>
    <row r="107" spans="1:4" x14ac:dyDescent="0.2">
      <c r="A107" t="s">
        <v>106</v>
      </c>
      <c r="B107" s="32" t="s">
        <v>374</v>
      </c>
      <c r="C107" t="s">
        <v>54</v>
      </c>
      <c r="D107" t="s">
        <v>107</v>
      </c>
    </row>
    <row r="108" spans="1:4" x14ac:dyDescent="0.2">
      <c r="A108" t="s">
        <v>380</v>
      </c>
      <c r="B108" s="32" t="s">
        <v>374</v>
      </c>
      <c r="C108" t="s">
        <v>70</v>
      </c>
      <c r="D108" t="s">
        <v>381</v>
      </c>
    </row>
    <row r="109" spans="1:4" x14ac:dyDescent="0.2">
      <c r="A109" t="s">
        <v>382</v>
      </c>
      <c r="B109" s="32" t="s">
        <v>374</v>
      </c>
      <c r="C109" t="s">
        <v>383</v>
      </c>
      <c r="D109" t="s">
        <v>384</v>
      </c>
    </row>
    <row r="110" spans="1:4" x14ac:dyDescent="0.2">
      <c r="A110" t="s">
        <v>385</v>
      </c>
      <c r="B110" s="32" t="s">
        <v>374</v>
      </c>
      <c r="C110" t="s">
        <v>386</v>
      </c>
      <c r="D110" t="s">
        <v>387</v>
      </c>
    </row>
    <row r="111" spans="1:4" x14ac:dyDescent="0.2">
      <c r="A111" t="s">
        <v>388</v>
      </c>
      <c r="B111" s="32" t="s">
        <v>374</v>
      </c>
      <c r="C111" t="s">
        <v>389</v>
      </c>
      <c r="D111" t="s">
        <v>390</v>
      </c>
    </row>
    <row r="112" spans="1:4" x14ac:dyDescent="0.2">
      <c r="A112" t="s">
        <v>391</v>
      </c>
      <c r="B112" s="32" t="s">
        <v>374</v>
      </c>
      <c r="C112" t="s">
        <v>392</v>
      </c>
      <c r="D112" t="s">
        <v>393</v>
      </c>
    </row>
    <row r="113" spans="1:4" x14ac:dyDescent="0.2">
      <c r="A113" t="s">
        <v>394</v>
      </c>
      <c r="B113" s="32" t="s">
        <v>374</v>
      </c>
      <c r="C113" t="s">
        <v>395</v>
      </c>
      <c r="D113" t="s">
        <v>396</v>
      </c>
    </row>
    <row r="114" spans="1:4" x14ac:dyDescent="0.2">
      <c r="A114" t="s">
        <v>397</v>
      </c>
      <c r="B114" s="32" t="s">
        <v>374</v>
      </c>
      <c r="C114" t="s">
        <v>398</v>
      </c>
      <c r="D114" t="s">
        <v>399</v>
      </c>
    </row>
    <row r="115" spans="1:4" x14ac:dyDescent="0.2">
      <c r="A115" t="s">
        <v>400</v>
      </c>
      <c r="B115" s="32" t="s">
        <v>374</v>
      </c>
      <c r="C115" t="s">
        <v>401</v>
      </c>
      <c r="D115" t="s">
        <v>402</v>
      </c>
    </row>
    <row r="116" spans="1:4" x14ac:dyDescent="0.2">
      <c r="A116" t="s">
        <v>403</v>
      </c>
      <c r="B116" s="32" t="s">
        <v>374</v>
      </c>
      <c r="C116" t="s">
        <v>48</v>
      </c>
      <c r="D116" t="s">
        <v>404</v>
      </c>
    </row>
    <row r="117" spans="1:4" x14ac:dyDescent="0.2">
      <c r="A117" t="s">
        <v>405</v>
      </c>
      <c r="B117" s="32" t="s">
        <v>374</v>
      </c>
      <c r="C117" t="s">
        <v>406</v>
      </c>
      <c r="D117" t="s">
        <v>407</v>
      </c>
    </row>
    <row r="118" spans="1:4" x14ac:dyDescent="0.2">
      <c r="A118" t="s">
        <v>408</v>
      </c>
      <c r="B118" s="32" t="s">
        <v>374</v>
      </c>
      <c r="C118" t="s">
        <v>409</v>
      </c>
      <c r="D118" t="s">
        <v>410</v>
      </c>
    </row>
    <row r="119" spans="1:4" x14ac:dyDescent="0.2">
      <c r="A119" t="s">
        <v>411</v>
      </c>
      <c r="B119" s="32" t="s">
        <v>374</v>
      </c>
      <c r="C119" t="s">
        <v>412</v>
      </c>
      <c r="D119" t="s">
        <v>413</v>
      </c>
    </row>
    <row r="120" spans="1:4" x14ac:dyDescent="0.2">
      <c r="A120" t="s">
        <v>414</v>
      </c>
      <c r="B120" s="32" t="s">
        <v>374</v>
      </c>
      <c r="C120" t="s">
        <v>415</v>
      </c>
      <c r="D120" t="s">
        <v>416</v>
      </c>
    </row>
    <row r="121" spans="1:4" x14ac:dyDescent="0.2">
      <c r="A121" t="s">
        <v>417</v>
      </c>
      <c r="B121" s="32" t="s">
        <v>374</v>
      </c>
      <c r="C121" t="s">
        <v>80</v>
      </c>
      <c r="D121" t="s">
        <v>418</v>
      </c>
    </row>
    <row r="122" spans="1:4" x14ac:dyDescent="0.2">
      <c r="A122" t="s">
        <v>419</v>
      </c>
      <c r="B122" s="32" t="s">
        <v>374</v>
      </c>
      <c r="C122" t="s">
        <v>108</v>
      </c>
      <c r="D122" t="s">
        <v>420</v>
      </c>
    </row>
    <row r="123" spans="1:4" x14ac:dyDescent="0.2">
      <c r="A123" t="s">
        <v>421</v>
      </c>
      <c r="B123" s="32" t="s">
        <v>374</v>
      </c>
      <c r="C123" t="s">
        <v>422</v>
      </c>
      <c r="D123" t="s">
        <v>423</v>
      </c>
    </row>
    <row r="124" spans="1:4" x14ac:dyDescent="0.2">
      <c r="A124" t="s">
        <v>424</v>
      </c>
      <c r="B124" s="32" t="s">
        <v>374</v>
      </c>
      <c r="C124" t="s">
        <v>425</v>
      </c>
      <c r="D124" t="s">
        <v>426</v>
      </c>
    </row>
    <row r="125" spans="1:4" x14ac:dyDescent="0.2">
      <c r="A125" t="s">
        <v>427</v>
      </c>
      <c r="B125" s="32" t="s">
        <v>374</v>
      </c>
      <c r="C125" t="s">
        <v>428</v>
      </c>
      <c r="D125" t="s">
        <v>429</v>
      </c>
    </row>
    <row r="126" spans="1:4" x14ac:dyDescent="0.2">
      <c r="A126" t="s">
        <v>430</v>
      </c>
      <c r="B126" s="29" t="s">
        <v>431</v>
      </c>
      <c r="C126" t="s">
        <v>432</v>
      </c>
      <c r="D126" t="s">
        <v>433</v>
      </c>
    </row>
    <row r="127" spans="1:4" x14ac:dyDescent="0.2">
      <c r="A127" s="14" t="s">
        <v>434</v>
      </c>
      <c r="B127" s="33" t="s">
        <v>374</v>
      </c>
      <c r="C127" s="14" t="s">
        <v>435</v>
      </c>
      <c r="D127" s="14" t="s">
        <v>436</v>
      </c>
    </row>
    <row r="128" spans="1:4" x14ac:dyDescent="0.2">
      <c r="A128" t="s">
        <v>437</v>
      </c>
      <c r="B128" s="29" t="s">
        <v>431</v>
      </c>
      <c r="C128" t="s">
        <v>438</v>
      </c>
      <c r="D128" t="s">
        <v>398</v>
      </c>
    </row>
    <row r="129" spans="1:4" x14ac:dyDescent="0.2">
      <c r="A129" t="s">
        <v>439</v>
      </c>
      <c r="B129" s="29" t="s">
        <v>431</v>
      </c>
      <c r="C129" t="s">
        <v>440</v>
      </c>
      <c r="D129" t="s">
        <v>441</v>
      </c>
    </row>
    <row r="130" spans="1:4" x14ac:dyDescent="0.2">
      <c r="A130" t="s">
        <v>442</v>
      </c>
      <c r="B130" s="29" t="s">
        <v>431</v>
      </c>
      <c r="C130" t="s">
        <v>443</v>
      </c>
      <c r="D130" t="s">
        <v>444</v>
      </c>
    </row>
    <row r="131" spans="1:4" x14ac:dyDescent="0.2">
      <c r="A131" t="s">
        <v>125</v>
      </c>
      <c r="B131" s="29" t="s">
        <v>431</v>
      </c>
      <c r="C131" t="s">
        <v>126</v>
      </c>
      <c r="D131" t="s">
        <v>127</v>
      </c>
    </row>
    <row r="132" spans="1:4" x14ac:dyDescent="0.2">
      <c r="A132" t="s">
        <v>445</v>
      </c>
      <c r="B132" s="29" t="s">
        <v>431</v>
      </c>
      <c r="C132" t="s">
        <v>446</v>
      </c>
      <c r="D132" t="s">
        <v>98</v>
      </c>
    </row>
    <row r="133" spans="1:4" x14ac:dyDescent="0.2">
      <c r="A133" t="s">
        <v>57</v>
      </c>
      <c r="B133" s="29" t="s">
        <v>431</v>
      </c>
      <c r="C133" t="s">
        <v>58</v>
      </c>
      <c r="D133" t="s">
        <v>59</v>
      </c>
    </row>
    <row r="134" spans="1:4" x14ac:dyDescent="0.2">
      <c r="A134" t="s">
        <v>447</v>
      </c>
      <c r="B134" s="29" t="s">
        <v>431</v>
      </c>
      <c r="C134" t="s">
        <v>117</v>
      </c>
      <c r="D134" t="s">
        <v>448</v>
      </c>
    </row>
    <row r="135" spans="1:4" x14ac:dyDescent="0.2">
      <c r="A135" t="s">
        <v>449</v>
      </c>
      <c r="B135" s="29" t="s">
        <v>431</v>
      </c>
      <c r="C135" t="s">
        <v>450</v>
      </c>
      <c r="D135" t="s">
        <v>451</v>
      </c>
    </row>
    <row r="136" spans="1:4" x14ac:dyDescent="0.2">
      <c r="A136" t="s">
        <v>452</v>
      </c>
      <c r="B136" s="29" t="s">
        <v>431</v>
      </c>
      <c r="C136" t="s">
        <v>453</v>
      </c>
      <c r="D136" t="s">
        <v>454</v>
      </c>
    </row>
    <row r="137" spans="1:4" x14ac:dyDescent="0.2">
      <c r="A137" t="s">
        <v>455</v>
      </c>
      <c r="B137" s="29" t="s">
        <v>431</v>
      </c>
      <c r="C137" t="s">
        <v>97</v>
      </c>
      <c r="D137" t="s">
        <v>456</v>
      </c>
    </row>
    <row r="138" spans="1:4" x14ac:dyDescent="0.2">
      <c r="A138" t="s">
        <v>457</v>
      </c>
      <c r="B138" s="29" t="s">
        <v>431</v>
      </c>
      <c r="C138" t="s">
        <v>458</v>
      </c>
      <c r="D138" t="s">
        <v>459</v>
      </c>
    </row>
    <row r="139" spans="1:4" x14ac:dyDescent="0.2">
      <c r="A139" t="s">
        <v>460</v>
      </c>
      <c r="B139" s="29" t="s">
        <v>431</v>
      </c>
      <c r="C139" t="s">
        <v>75</v>
      </c>
      <c r="D139" t="s">
        <v>141</v>
      </c>
    </row>
    <row r="140" spans="1:4" x14ac:dyDescent="0.2">
      <c r="A140" t="s">
        <v>461</v>
      </c>
      <c r="B140" s="29" t="s">
        <v>431</v>
      </c>
      <c r="C140" t="s">
        <v>52</v>
      </c>
      <c r="D140" t="s">
        <v>462</v>
      </c>
    </row>
    <row r="141" spans="1:4" x14ac:dyDescent="0.2">
      <c r="A141" t="s">
        <v>51</v>
      </c>
      <c r="B141" s="29" t="s">
        <v>431</v>
      </c>
      <c r="C141" t="s">
        <v>52</v>
      </c>
      <c r="D141" t="s">
        <v>53</v>
      </c>
    </row>
    <row r="142" spans="1:4" x14ac:dyDescent="0.2">
      <c r="A142" t="s">
        <v>463</v>
      </c>
      <c r="B142" s="29" t="s">
        <v>431</v>
      </c>
      <c r="C142" t="s">
        <v>128</v>
      </c>
      <c r="D142" t="s">
        <v>464</v>
      </c>
    </row>
    <row r="143" spans="1:4" x14ac:dyDescent="0.2">
      <c r="A143" t="s">
        <v>465</v>
      </c>
      <c r="B143" s="29" t="s">
        <v>431</v>
      </c>
      <c r="C143" t="s">
        <v>73</v>
      </c>
      <c r="D143" t="s">
        <v>466</v>
      </c>
    </row>
    <row r="144" spans="1:4" x14ac:dyDescent="0.2">
      <c r="A144" t="s">
        <v>467</v>
      </c>
      <c r="B144" s="29" t="s">
        <v>431</v>
      </c>
      <c r="C144" t="s">
        <v>468</v>
      </c>
      <c r="D144" t="s">
        <v>469</v>
      </c>
    </row>
    <row r="145" spans="1:4" x14ac:dyDescent="0.2">
      <c r="A145" t="s">
        <v>470</v>
      </c>
      <c r="B145" s="29" t="s">
        <v>431</v>
      </c>
      <c r="C145" t="s">
        <v>71</v>
      </c>
      <c r="D145" t="s">
        <v>471</v>
      </c>
    </row>
    <row r="146" spans="1:4" x14ac:dyDescent="0.2">
      <c r="A146" t="s">
        <v>472</v>
      </c>
      <c r="B146" s="29" t="s">
        <v>431</v>
      </c>
      <c r="C146" t="s">
        <v>473</v>
      </c>
      <c r="D146" t="s">
        <v>474</v>
      </c>
    </row>
    <row r="147" spans="1:4" x14ac:dyDescent="0.2">
      <c r="A147" t="s">
        <v>475</v>
      </c>
      <c r="B147" s="29" t="s">
        <v>431</v>
      </c>
      <c r="C147" t="s">
        <v>476</v>
      </c>
      <c r="D147" t="s">
        <v>477</v>
      </c>
    </row>
    <row r="148" spans="1:4" x14ac:dyDescent="0.2">
      <c r="A148" t="s">
        <v>478</v>
      </c>
      <c r="B148" s="29" t="s">
        <v>431</v>
      </c>
      <c r="C148" t="s">
        <v>288</v>
      </c>
      <c r="D148" t="s">
        <v>479</v>
      </c>
    </row>
    <row r="149" spans="1:4" x14ac:dyDescent="0.2">
      <c r="A149" t="s">
        <v>60</v>
      </c>
      <c r="B149" s="29" t="s">
        <v>431</v>
      </c>
      <c r="C149" t="s">
        <v>61</v>
      </c>
      <c r="D149" t="s">
        <v>62</v>
      </c>
    </row>
    <row r="150" spans="1:4" x14ac:dyDescent="0.2">
      <c r="A150" t="s">
        <v>480</v>
      </c>
      <c r="B150" s="29" t="s">
        <v>431</v>
      </c>
      <c r="C150" t="s">
        <v>46</v>
      </c>
      <c r="D150" t="s">
        <v>481</v>
      </c>
    </row>
    <row r="151" spans="1:4" x14ac:dyDescent="0.2">
      <c r="A151" t="s">
        <v>482</v>
      </c>
      <c r="B151" s="30" t="s">
        <v>483</v>
      </c>
      <c r="C151" t="s">
        <v>484</v>
      </c>
      <c r="D151" t="s">
        <v>485</v>
      </c>
    </row>
    <row r="152" spans="1:4" x14ac:dyDescent="0.2">
      <c r="A152" t="s">
        <v>486</v>
      </c>
      <c r="B152" s="30" t="s">
        <v>483</v>
      </c>
      <c r="C152" t="s">
        <v>165</v>
      </c>
      <c r="D152" t="s">
        <v>487</v>
      </c>
    </row>
    <row r="153" spans="1:4" x14ac:dyDescent="0.2">
      <c r="A153" t="s">
        <v>488</v>
      </c>
      <c r="B153" s="30" t="s">
        <v>483</v>
      </c>
      <c r="C153" t="s">
        <v>97</v>
      </c>
      <c r="D153" t="s">
        <v>489</v>
      </c>
    </row>
    <row r="154" spans="1:4" x14ac:dyDescent="0.2">
      <c r="A154" t="s">
        <v>490</v>
      </c>
      <c r="B154" s="30" t="s">
        <v>483</v>
      </c>
      <c r="C154" t="s">
        <v>359</v>
      </c>
      <c r="D154" t="s">
        <v>96</v>
      </c>
    </row>
    <row r="155" spans="1:4" x14ac:dyDescent="0.2">
      <c r="A155" t="s">
        <v>491</v>
      </c>
      <c r="B155" s="30" t="s">
        <v>483</v>
      </c>
      <c r="C155" t="s">
        <v>76</v>
      </c>
      <c r="D155" t="s">
        <v>492</v>
      </c>
    </row>
    <row r="156" spans="1:4" x14ac:dyDescent="0.2">
      <c r="A156" t="s">
        <v>493</v>
      </c>
      <c r="B156" s="30" t="s">
        <v>483</v>
      </c>
      <c r="C156" t="s">
        <v>108</v>
      </c>
      <c r="D156" t="s">
        <v>494</v>
      </c>
    </row>
    <row r="157" spans="1:4" x14ac:dyDescent="0.2">
      <c r="A157" t="s">
        <v>495</v>
      </c>
      <c r="B157" s="30" t="s">
        <v>483</v>
      </c>
      <c r="C157" t="s">
        <v>496</v>
      </c>
      <c r="D157" t="s">
        <v>497</v>
      </c>
    </row>
    <row r="158" spans="1:4" x14ac:dyDescent="0.2">
      <c r="A158" t="s">
        <v>114</v>
      </c>
      <c r="B158" s="30" t="s">
        <v>483</v>
      </c>
      <c r="C158" t="s">
        <v>115</v>
      </c>
      <c r="D158" t="s">
        <v>68</v>
      </c>
    </row>
    <row r="159" spans="1:4" x14ac:dyDescent="0.2">
      <c r="A159" t="s">
        <v>498</v>
      </c>
      <c r="B159" s="30" t="s">
        <v>483</v>
      </c>
      <c r="C159" t="s">
        <v>499</v>
      </c>
      <c r="D159" t="s">
        <v>500</v>
      </c>
    </row>
    <row r="160" spans="1:4" x14ac:dyDescent="0.2">
      <c r="A160" t="s">
        <v>501</v>
      </c>
      <c r="B160" s="30" t="s">
        <v>483</v>
      </c>
      <c r="C160" t="s">
        <v>502</v>
      </c>
      <c r="D160" t="s">
        <v>503</v>
      </c>
    </row>
    <row r="161" spans="1:4" x14ac:dyDescent="0.2">
      <c r="A161" t="s">
        <v>504</v>
      </c>
      <c r="B161" s="30" t="s">
        <v>483</v>
      </c>
      <c r="C161" t="s">
        <v>505</v>
      </c>
      <c r="D161" t="s">
        <v>506</v>
      </c>
    </row>
    <row r="162" spans="1:4" x14ac:dyDescent="0.2">
      <c r="A162" t="s">
        <v>112</v>
      </c>
      <c r="B162" s="30" t="s">
        <v>483</v>
      </c>
      <c r="C162" t="s">
        <v>111</v>
      </c>
      <c r="D162" t="s">
        <v>113</v>
      </c>
    </row>
    <row r="163" spans="1:4" x14ac:dyDescent="0.2">
      <c r="A163" t="s">
        <v>507</v>
      </c>
      <c r="B163" s="30" t="s">
        <v>483</v>
      </c>
      <c r="C163" t="s">
        <v>508</v>
      </c>
      <c r="D163" t="s">
        <v>509</v>
      </c>
    </row>
    <row r="164" spans="1:4" x14ac:dyDescent="0.2">
      <c r="A164" t="s">
        <v>510</v>
      </c>
      <c r="B164" s="30" t="s">
        <v>483</v>
      </c>
      <c r="C164" t="s">
        <v>511</v>
      </c>
      <c r="D164" t="s">
        <v>512</v>
      </c>
    </row>
    <row r="165" spans="1:4" x14ac:dyDescent="0.2">
      <c r="A165" t="s">
        <v>116</v>
      </c>
      <c r="B165" s="30" t="s">
        <v>483</v>
      </c>
      <c r="C165" t="s">
        <v>117</v>
      </c>
      <c r="D165" t="s">
        <v>118</v>
      </c>
    </row>
    <row r="166" spans="1:4" x14ac:dyDescent="0.2">
      <c r="A166" t="s">
        <v>513</v>
      </c>
      <c r="B166" s="30" t="s">
        <v>483</v>
      </c>
      <c r="C166" t="s">
        <v>514</v>
      </c>
      <c r="D166" t="s">
        <v>515</v>
      </c>
    </row>
    <row r="167" spans="1:4" x14ac:dyDescent="0.2">
      <c r="A167" t="s">
        <v>516</v>
      </c>
      <c r="B167" s="30" t="s">
        <v>483</v>
      </c>
      <c r="C167" t="s">
        <v>517</v>
      </c>
      <c r="D167" t="s">
        <v>518</v>
      </c>
    </row>
    <row r="168" spans="1:4" x14ac:dyDescent="0.2">
      <c r="A168" t="s">
        <v>519</v>
      </c>
      <c r="B168" s="30" t="s">
        <v>483</v>
      </c>
      <c r="C168" t="s">
        <v>328</v>
      </c>
      <c r="D168" t="s">
        <v>520</v>
      </c>
    </row>
    <row r="169" spans="1:4" x14ac:dyDescent="0.2">
      <c r="A169" t="s">
        <v>521</v>
      </c>
      <c r="B169" s="30" t="s">
        <v>483</v>
      </c>
      <c r="C169" t="s">
        <v>70</v>
      </c>
      <c r="D169" t="s">
        <v>522</v>
      </c>
    </row>
    <row r="170" spans="1:4" x14ac:dyDescent="0.2">
      <c r="A170" t="s">
        <v>523</v>
      </c>
      <c r="B170" s="30" t="s">
        <v>483</v>
      </c>
      <c r="C170" t="s">
        <v>524</v>
      </c>
      <c r="D170" t="s">
        <v>525</v>
      </c>
    </row>
    <row r="171" spans="1:4" x14ac:dyDescent="0.2">
      <c r="A171" t="s">
        <v>526</v>
      </c>
      <c r="B171" s="30" t="s">
        <v>483</v>
      </c>
      <c r="C171" t="s">
        <v>527</v>
      </c>
      <c r="D171" t="s">
        <v>528</v>
      </c>
    </row>
    <row r="172" spans="1:4" x14ac:dyDescent="0.2">
      <c r="A172" t="s">
        <v>529</v>
      </c>
      <c r="B172" s="30" t="s">
        <v>483</v>
      </c>
      <c r="C172" t="s">
        <v>44</v>
      </c>
      <c r="D172" t="s">
        <v>530</v>
      </c>
    </row>
    <row r="173" spans="1:4" x14ac:dyDescent="0.2">
      <c r="A173" t="s">
        <v>531</v>
      </c>
      <c r="B173" s="30" t="s">
        <v>532</v>
      </c>
      <c r="C173" t="s">
        <v>533</v>
      </c>
      <c r="D173" t="s">
        <v>534</v>
      </c>
    </row>
    <row r="174" spans="1:4" x14ac:dyDescent="0.2">
      <c r="A174" t="s">
        <v>535</v>
      </c>
      <c r="B174" s="30" t="s">
        <v>532</v>
      </c>
      <c r="C174" t="s">
        <v>536</v>
      </c>
      <c r="D174" t="s">
        <v>537</v>
      </c>
    </row>
    <row r="175" spans="1:4" x14ac:dyDescent="0.2">
      <c r="A175" t="s">
        <v>538</v>
      </c>
      <c r="B175" s="30" t="s">
        <v>532</v>
      </c>
      <c r="C175" t="s">
        <v>42</v>
      </c>
      <c r="D175" t="s">
        <v>539</v>
      </c>
    </row>
    <row r="176" spans="1:4" x14ac:dyDescent="0.2">
      <c r="A176" t="s">
        <v>540</v>
      </c>
      <c r="B176" s="30" t="s">
        <v>532</v>
      </c>
      <c r="C176" t="s">
        <v>541</v>
      </c>
      <c r="D176" t="s">
        <v>542</v>
      </c>
    </row>
    <row r="177" spans="1:4" x14ac:dyDescent="0.2">
      <c r="A177" t="s">
        <v>543</v>
      </c>
      <c r="B177" s="30" t="s">
        <v>532</v>
      </c>
      <c r="C177" t="s">
        <v>544</v>
      </c>
      <c r="D177" t="s">
        <v>545</v>
      </c>
    </row>
    <row r="178" spans="1:4" x14ac:dyDescent="0.2">
      <c r="A178" t="s">
        <v>546</v>
      </c>
      <c r="B178" s="30" t="s">
        <v>532</v>
      </c>
      <c r="C178" t="s">
        <v>58</v>
      </c>
      <c r="D178" t="s">
        <v>547</v>
      </c>
    </row>
    <row r="179" spans="1:4" x14ac:dyDescent="0.2">
      <c r="A179" t="s">
        <v>548</v>
      </c>
      <c r="B179" s="30" t="s">
        <v>532</v>
      </c>
      <c r="C179" t="s">
        <v>52</v>
      </c>
      <c r="D179" t="s">
        <v>549</v>
      </c>
    </row>
    <row r="180" spans="1:4" x14ac:dyDescent="0.2">
      <c r="A180" t="s">
        <v>550</v>
      </c>
      <c r="B180" s="30" t="s">
        <v>532</v>
      </c>
      <c r="C180" t="s">
        <v>551</v>
      </c>
      <c r="D180" t="s">
        <v>95</v>
      </c>
    </row>
    <row r="181" spans="1:4" x14ac:dyDescent="0.2">
      <c r="A181" t="s">
        <v>552</v>
      </c>
      <c r="B181" s="30" t="s">
        <v>532</v>
      </c>
      <c r="C181" t="s">
        <v>334</v>
      </c>
      <c r="D181" t="s">
        <v>553</v>
      </c>
    </row>
    <row r="182" spans="1:4" x14ac:dyDescent="0.2">
      <c r="A182" t="s">
        <v>554</v>
      </c>
      <c r="B182" s="30" t="s">
        <v>532</v>
      </c>
      <c r="C182" t="s">
        <v>555</v>
      </c>
      <c r="D182" t="s">
        <v>556</v>
      </c>
    </row>
    <row r="183" spans="1:4" x14ac:dyDescent="0.2">
      <c r="A183" t="s">
        <v>557</v>
      </c>
      <c r="B183" s="30" t="s">
        <v>532</v>
      </c>
      <c r="C183" t="s">
        <v>128</v>
      </c>
      <c r="D183" t="s">
        <v>558</v>
      </c>
    </row>
    <row r="184" spans="1:4" x14ac:dyDescent="0.2">
      <c r="A184" t="s">
        <v>559</v>
      </c>
      <c r="B184" s="30" t="s">
        <v>532</v>
      </c>
      <c r="C184" t="s">
        <v>560</v>
      </c>
      <c r="D184" t="s">
        <v>561</v>
      </c>
    </row>
    <row r="185" spans="1:4" x14ac:dyDescent="0.2">
      <c r="A185" t="s">
        <v>562</v>
      </c>
      <c r="B185" s="30" t="s">
        <v>532</v>
      </c>
      <c r="C185" t="s">
        <v>563</v>
      </c>
      <c r="D185" t="s">
        <v>564</v>
      </c>
    </row>
    <row r="186" spans="1:4" x14ac:dyDescent="0.2">
      <c r="A186" t="s">
        <v>130</v>
      </c>
      <c r="B186" s="30" t="s">
        <v>532</v>
      </c>
      <c r="C186" t="s">
        <v>72</v>
      </c>
      <c r="D186" t="s">
        <v>47</v>
      </c>
    </row>
    <row r="187" spans="1:4" x14ac:dyDescent="0.2">
      <c r="A187" t="s">
        <v>565</v>
      </c>
      <c r="B187" s="30" t="s">
        <v>532</v>
      </c>
      <c r="C187" t="s">
        <v>566</v>
      </c>
      <c r="D187" t="s">
        <v>349</v>
      </c>
    </row>
    <row r="188" spans="1:4" x14ac:dyDescent="0.2">
      <c r="A188" t="s">
        <v>43</v>
      </c>
      <c r="B188" s="30" t="s">
        <v>532</v>
      </c>
      <c r="C188" t="s">
        <v>44</v>
      </c>
      <c r="D188" t="s">
        <v>45</v>
      </c>
    </row>
    <row r="189" spans="1:4" x14ac:dyDescent="0.2">
      <c r="A189" t="s">
        <v>567</v>
      </c>
      <c r="B189" s="30" t="s">
        <v>532</v>
      </c>
      <c r="C189" t="s">
        <v>568</v>
      </c>
      <c r="D189" t="s">
        <v>104</v>
      </c>
    </row>
    <row r="190" spans="1:4" x14ac:dyDescent="0.2">
      <c r="A190" t="s">
        <v>569</v>
      </c>
      <c r="B190" s="30" t="s">
        <v>532</v>
      </c>
      <c r="C190" t="s">
        <v>48</v>
      </c>
      <c r="D190" t="s">
        <v>570</v>
      </c>
    </row>
    <row r="191" spans="1:4" x14ac:dyDescent="0.2">
      <c r="A191" t="s">
        <v>571</v>
      </c>
      <c r="B191" s="30" t="s">
        <v>532</v>
      </c>
      <c r="C191" t="s">
        <v>560</v>
      </c>
      <c r="D191" t="s">
        <v>572</v>
      </c>
    </row>
    <row r="192" spans="1:4" x14ac:dyDescent="0.2">
      <c r="A192" t="s">
        <v>573</v>
      </c>
      <c r="B192" s="30" t="s">
        <v>532</v>
      </c>
      <c r="C192" t="s">
        <v>574</v>
      </c>
      <c r="D192" t="s">
        <v>575</v>
      </c>
    </row>
    <row r="193" spans="1:4" x14ac:dyDescent="0.2">
      <c r="A193" t="s">
        <v>576</v>
      </c>
      <c r="B193" s="30" t="s">
        <v>532</v>
      </c>
      <c r="C193" t="s">
        <v>577</v>
      </c>
      <c r="D193" t="s">
        <v>578</v>
      </c>
    </row>
    <row r="194" spans="1:4" x14ac:dyDescent="0.2">
      <c r="A194" t="s">
        <v>579</v>
      </c>
      <c r="B194" s="30" t="s">
        <v>532</v>
      </c>
      <c r="C194" t="s">
        <v>580</v>
      </c>
      <c r="D194" t="s">
        <v>581</v>
      </c>
    </row>
    <row r="195" spans="1:4" x14ac:dyDescent="0.2">
      <c r="A195" t="s">
        <v>582</v>
      </c>
      <c r="B195" s="30" t="s">
        <v>532</v>
      </c>
      <c r="C195" t="s">
        <v>383</v>
      </c>
      <c r="D195" t="s">
        <v>583</v>
      </c>
    </row>
    <row r="196" spans="1:4" x14ac:dyDescent="0.2">
      <c r="A196" t="s">
        <v>584</v>
      </c>
      <c r="B196" s="30" t="s">
        <v>532</v>
      </c>
      <c r="C196" t="s">
        <v>398</v>
      </c>
      <c r="D196" t="s">
        <v>585</v>
      </c>
    </row>
    <row r="197" spans="1:4" x14ac:dyDescent="0.2">
      <c r="A197" t="s">
        <v>586</v>
      </c>
      <c r="B197" s="30" t="s">
        <v>532</v>
      </c>
      <c r="C197" t="s">
        <v>270</v>
      </c>
      <c r="D197" t="s">
        <v>587</v>
      </c>
    </row>
    <row r="198" spans="1:4" x14ac:dyDescent="0.2">
      <c r="A198" t="s">
        <v>588</v>
      </c>
      <c r="B198" s="30" t="s">
        <v>532</v>
      </c>
      <c r="C198" t="s">
        <v>589</v>
      </c>
      <c r="D198" t="s">
        <v>590</v>
      </c>
    </row>
    <row r="199" spans="1:4" x14ac:dyDescent="0.2">
      <c r="A199" t="s">
        <v>591</v>
      </c>
      <c r="B199" s="30" t="s">
        <v>532</v>
      </c>
      <c r="C199" t="s">
        <v>592</v>
      </c>
      <c r="D199" t="s">
        <v>525</v>
      </c>
    </row>
    <row r="202" spans="1:4" ht="15" x14ac:dyDescent="0.2">
      <c r="A202" s="17"/>
      <c r="B202" s="21"/>
      <c r="C202" s="17"/>
      <c r="D202" s="17"/>
    </row>
    <row r="203" spans="1:4" ht="15" x14ac:dyDescent="0.2">
      <c r="A203" s="17"/>
      <c r="B203" s="21"/>
      <c r="C203" s="17"/>
      <c r="D203" s="17"/>
    </row>
    <row r="204" spans="1:4" ht="15" x14ac:dyDescent="0.2">
      <c r="A204" s="17"/>
      <c r="B204" s="21"/>
      <c r="C204" s="17"/>
      <c r="D204" s="17"/>
    </row>
    <row r="205" spans="1:4" ht="15" x14ac:dyDescent="0.2">
      <c r="A205" s="17"/>
      <c r="B205" s="21"/>
      <c r="C205" s="17"/>
      <c r="D205" s="17"/>
    </row>
    <row r="206" spans="1:4" ht="15" x14ac:dyDescent="0.2">
      <c r="A206" s="17"/>
      <c r="B206" s="21"/>
      <c r="C206" s="17"/>
      <c r="D206" s="17"/>
    </row>
    <row r="207" spans="1:4" ht="15" x14ac:dyDescent="0.2">
      <c r="A207" s="17"/>
      <c r="B207" s="21"/>
      <c r="C207" s="17"/>
      <c r="D207" s="17"/>
    </row>
    <row r="208" spans="1:4" ht="15" x14ac:dyDescent="0.2">
      <c r="A208" s="17"/>
      <c r="B208" s="21"/>
      <c r="C208" s="17"/>
      <c r="D208" s="17"/>
    </row>
    <row r="209" spans="1:4" ht="15" x14ac:dyDescent="0.2">
      <c r="A209" s="17"/>
      <c r="B209" s="21"/>
      <c r="C209" s="17"/>
      <c r="D209" s="17"/>
    </row>
    <row r="210" spans="1:4" ht="15" x14ac:dyDescent="0.2">
      <c r="A210" s="17"/>
      <c r="B210" s="21"/>
      <c r="C210" s="17"/>
      <c r="D210" s="17"/>
    </row>
    <row r="211" spans="1:4" ht="15" x14ac:dyDescent="0.2">
      <c r="A211" s="17"/>
      <c r="B211" s="21"/>
      <c r="C211" s="17"/>
      <c r="D211" s="17"/>
    </row>
    <row r="212" spans="1:4" ht="15" x14ac:dyDescent="0.2">
      <c r="A212" s="17"/>
      <c r="B212" s="21"/>
      <c r="C212" s="17"/>
      <c r="D212" s="17"/>
    </row>
    <row r="213" spans="1:4" ht="15" x14ac:dyDescent="0.2">
      <c r="A213" s="17"/>
      <c r="B213" s="21"/>
      <c r="C213" s="22"/>
      <c r="D213" s="22"/>
    </row>
    <row r="214" spans="1:4" ht="15" x14ac:dyDescent="0.2">
      <c r="A214" s="17"/>
      <c r="B214" s="21"/>
      <c r="C214" s="17"/>
      <c r="D214" s="17"/>
    </row>
    <row r="215" spans="1:4" ht="15" x14ac:dyDescent="0.2">
      <c r="A215" s="17"/>
      <c r="B215" s="21"/>
      <c r="C215" s="17"/>
      <c r="D215" s="17"/>
    </row>
    <row r="216" spans="1:4" ht="15" x14ac:dyDescent="0.2">
      <c r="A216" s="17"/>
      <c r="B216" s="21"/>
      <c r="C216" s="17"/>
      <c r="D216" s="17"/>
    </row>
    <row r="217" spans="1:4" ht="15" x14ac:dyDescent="0.2">
      <c r="A217" s="17"/>
      <c r="B217" s="21"/>
      <c r="C217" s="17"/>
      <c r="D217" s="17"/>
    </row>
    <row r="218" spans="1:4" ht="15" x14ac:dyDescent="0.2">
      <c r="A218" s="17"/>
      <c r="B218" s="21"/>
      <c r="C218" s="17"/>
      <c r="D218" s="17"/>
    </row>
    <row r="219" spans="1:4" ht="15" x14ac:dyDescent="0.2">
      <c r="A219" s="17"/>
      <c r="B219" s="21"/>
      <c r="C219" s="17"/>
      <c r="D219" s="17"/>
    </row>
    <row r="220" spans="1:4" ht="15" x14ac:dyDescent="0.2">
      <c r="A220" s="17"/>
      <c r="B220" s="21"/>
      <c r="C220" s="17"/>
      <c r="D220" s="17"/>
    </row>
    <row r="221" spans="1:4" ht="15" x14ac:dyDescent="0.2">
      <c r="A221" s="17"/>
      <c r="B221" s="21"/>
      <c r="C221" s="17"/>
      <c r="D221" s="17"/>
    </row>
    <row r="222" spans="1:4" ht="15" x14ac:dyDescent="0.2">
      <c r="A222" s="17"/>
      <c r="B222" s="21"/>
      <c r="C222" s="17"/>
      <c r="D222" s="17"/>
    </row>
    <row r="223" spans="1:4" ht="15" x14ac:dyDescent="0.2">
      <c r="A223" s="17"/>
      <c r="B223" s="21"/>
      <c r="C223" s="17"/>
      <c r="D223" s="17"/>
    </row>
    <row r="224" spans="1:4" ht="15" x14ac:dyDescent="0.2">
      <c r="A224" s="17"/>
      <c r="B224" s="21"/>
      <c r="C224" s="17"/>
      <c r="D224" s="17"/>
    </row>
    <row r="225" spans="1:4" ht="15" x14ac:dyDescent="0.2">
      <c r="A225" s="17"/>
      <c r="B225" s="21"/>
      <c r="C225" s="17"/>
      <c r="D225" s="1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</vt:lpstr>
      <vt:lpstr>check sheet</vt:lpstr>
      <vt:lpstr>Sheet3</vt:lpstr>
      <vt:lpstr>'data sheet'!Print_Area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Dzung T. Nguyen, Ph.D.</dc:creator>
  <cp:lastModifiedBy>cary.willard</cp:lastModifiedBy>
  <cp:lastPrinted>2004-10-13T17:25:31Z</cp:lastPrinted>
  <dcterms:created xsi:type="dcterms:W3CDTF">2003-10-02T10:36:14Z</dcterms:created>
  <dcterms:modified xsi:type="dcterms:W3CDTF">2012-02-09T23:22:48Z</dcterms:modified>
</cp:coreProperties>
</file>